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frap-dserv\obmennik$\ОТЧЕТЫ ПО СЕССИЯМ\"/>
    </mc:Choice>
  </mc:AlternateContent>
  <bookViews>
    <workbookView xWindow="720" yWindow="420" windowWidth="27555" windowHeight="11730"/>
  </bookViews>
  <sheets>
    <sheet name="ИТОГИ промежут аттестац зима" sheetId="3" r:id="rId1"/>
    <sheet name="Сохранность контингента" sheetId="2" r:id="rId2"/>
  </sheets>
  <definedNames>
    <definedName name="_xlnm.Print_Area" localSheetId="0">'ИТОГИ промежут аттестац зима'!$A$1:$Z$88</definedName>
  </definedNames>
  <calcPr calcId="162913"/>
</workbook>
</file>

<file path=xl/calcChain.xml><?xml version="1.0" encoding="utf-8"?>
<calcChain xmlns="http://schemas.openxmlformats.org/spreadsheetml/2006/main">
  <c r="W39" i="3" l="1"/>
  <c r="Z56" i="3" l="1"/>
  <c r="Y56" i="3"/>
  <c r="G54" i="3"/>
  <c r="H54" i="3"/>
  <c r="M54" i="3" s="1"/>
  <c r="N54" i="3"/>
  <c r="W54" i="3"/>
  <c r="G53" i="3" l="1"/>
  <c r="H53" i="3"/>
  <c r="M53" i="3" s="1"/>
  <c r="N53" i="3"/>
  <c r="W53" i="3"/>
  <c r="Y53" i="3"/>
  <c r="Z53" i="3"/>
  <c r="G55" i="3"/>
  <c r="H55" i="3"/>
  <c r="N55" i="3"/>
  <c r="Y55" i="3"/>
  <c r="Z51" i="3"/>
  <c r="Y51" i="3"/>
  <c r="Y41" i="3"/>
  <c r="Z41" i="3"/>
  <c r="Z39" i="3"/>
  <c r="Y39" i="3"/>
  <c r="G41" i="3"/>
  <c r="H41" i="3"/>
  <c r="N41" i="3"/>
  <c r="M55" i="3" l="1"/>
  <c r="W55" i="3"/>
  <c r="Z55" i="3"/>
  <c r="M41" i="3"/>
  <c r="T41" i="3"/>
  <c r="W41" i="3"/>
  <c r="Z80" i="3"/>
  <c r="Y80" i="3"/>
  <c r="X82" i="3"/>
  <c r="V82" i="3"/>
  <c r="W82" i="3"/>
  <c r="U82" i="3"/>
  <c r="T82" i="3"/>
  <c r="S82" i="3"/>
  <c r="R82" i="3"/>
  <c r="T81" i="3"/>
  <c r="T80" i="3"/>
  <c r="P82" i="3"/>
  <c r="Q82" i="3"/>
  <c r="O82" i="3"/>
  <c r="N82" i="3"/>
  <c r="M82" i="3"/>
  <c r="L82" i="3"/>
  <c r="M79" i="3"/>
  <c r="J82" i="3"/>
  <c r="K82" i="3"/>
  <c r="I82" i="3"/>
  <c r="G82" i="3"/>
  <c r="G79" i="3"/>
  <c r="E82" i="3"/>
  <c r="F82" i="3"/>
  <c r="D82" i="3"/>
  <c r="W81" i="3"/>
  <c r="W80" i="3"/>
  <c r="M81" i="3"/>
  <c r="N81" i="3"/>
  <c r="N80" i="3"/>
  <c r="M80" i="3"/>
  <c r="G81" i="3"/>
  <c r="H81" i="3"/>
  <c r="H80" i="3"/>
  <c r="G80" i="3"/>
  <c r="G72" i="3"/>
  <c r="H72" i="3"/>
  <c r="M72" i="3" s="1"/>
  <c r="G73" i="3"/>
  <c r="H73" i="3"/>
  <c r="G74" i="3"/>
  <c r="H74" i="3"/>
  <c r="G75" i="3"/>
  <c r="H75" i="3"/>
  <c r="G76" i="3"/>
  <c r="H76" i="3"/>
  <c r="M76" i="3" s="1"/>
  <c r="G77" i="3"/>
  <c r="H77" i="3"/>
  <c r="H71" i="3"/>
  <c r="W74" i="3"/>
  <c r="W71" i="3"/>
  <c r="N72" i="3"/>
  <c r="N73" i="3"/>
  <c r="N74" i="3"/>
  <c r="N75" i="3"/>
  <c r="N76" i="3"/>
  <c r="N77" i="3"/>
  <c r="N71" i="3"/>
  <c r="M71" i="3"/>
  <c r="W73" i="3"/>
  <c r="M74" i="3"/>
  <c r="W75" i="3"/>
  <c r="W77" i="3"/>
  <c r="G71" i="3"/>
  <c r="N65" i="3"/>
  <c r="N66" i="3"/>
  <c r="T66" i="3" s="1"/>
  <c r="N67" i="3"/>
  <c r="N68" i="3"/>
  <c r="N69" i="3"/>
  <c r="N64" i="3"/>
  <c r="G65" i="3"/>
  <c r="W65" i="3" s="1"/>
  <c r="H65" i="3"/>
  <c r="G66" i="3"/>
  <c r="W66" i="3" s="1"/>
  <c r="H66" i="3"/>
  <c r="G67" i="3"/>
  <c r="H67" i="3"/>
  <c r="G68" i="3"/>
  <c r="H68" i="3"/>
  <c r="G69" i="3"/>
  <c r="W69" i="3" s="1"/>
  <c r="H69" i="3"/>
  <c r="H64" i="3"/>
  <c r="G64" i="3"/>
  <c r="M64" i="3" s="1"/>
  <c r="D70" i="3"/>
  <c r="G52" i="3"/>
  <c r="H52" i="3"/>
  <c r="G56" i="3"/>
  <c r="H56" i="3"/>
  <c r="H51" i="3"/>
  <c r="G51" i="3"/>
  <c r="N52" i="3"/>
  <c r="N56" i="3"/>
  <c r="N51" i="3"/>
  <c r="N40" i="3"/>
  <c r="N42" i="3"/>
  <c r="N43" i="3"/>
  <c r="N44" i="3"/>
  <c r="N45" i="3"/>
  <c r="N46" i="3"/>
  <c r="N47" i="3"/>
  <c r="N48" i="3"/>
  <c r="N49" i="3"/>
  <c r="N39" i="3"/>
  <c r="G40" i="3"/>
  <c r="H40" i="3"/>
  <c r="G42" i="3"/>
  <c r="H42" i="3"/>
  <c r="G43" i="3"/>
  <c r="H43" i="3"/>
  <c r="G44" i="3"/>
  <c r="H44" i="3"/>
  <c r="G45" i="3"/>
  <c r="H45" i="3"/>
  <c r="G46" i="3"/>
  <c r="H46" i="3"/>
  <c r="G47" i="3"/>
  <c r="H47" i="3"/>
  <c r="G48" i="3"/>
  <c r="H48" i="3"/>
  <c r="G49" i="3"/>
  <c r="H49" i="3"/>
  <c r="H39" i="3"/>
  <c r="G39" i="3"/>
  <c r="T39" i="3" s="1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9" i="3"/>
  <c r="I23" i="3"/>
  <c r="D50" i="3"/>
  <c r="N30" i="3"/>
  <c r="N31" i="3"/>
  <c r="N29" i="3"/>
  <c r="H30" i="3"/>
  <c r="H31" i="3"/>
  <c r="H2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9" i="3"/>
  <c r="T47" i="3" l="1"/>
  <c r="Z47" i="3"/>
  <c r="Y47" i="3"/>
  <c r="T40" i="3"/>
  <c r="Z40" i="3"/>
  <c r="Y40" i="3"/>
  <c r="W56" i="3"/>
  <c r="W48" i="3"/>
  <c r="Z48" i="3"/>
  <c r="Y48" i="3"/>
  <c r="W46" i="3"/>
  <c r="Z46" i="3"/>
  <c r="Y46" i="3"/>
  <c r="W44" i="3"/>
  <c r="Z44" i="3"/>
  <c r="Y44" i="3"/>
  <c r="Z42" i="3"/>
  <c r="Y42" i="3"/>
  <c r="Y49" i="3"/>
  <c r="Z49" i="3"/>
  <c r="Z45" i="3"/>
  <c r="Y45" i="3"/>
  <c r="Y43" i="3"/>
  <c r="Z43" i="3"/>
  <c r="W52" i="3"/>
  <c r="Z52" i="3"/>
  <c r="Y52" i="3"/>
  <c r="H82" i="3"/>
  <c r="M67" i="3"/>
  <c r="M51" i="3"/>
  <c r="M68" i="3"/>
  <c r="M77" i="3"/>
  <c r="M75" i="3"/>
  <c r="M73" i="3"/>
  <c r="T68" i="3"/>
  <c r="W76" i="3"/>
  <c r="W72" i="3"/>
  <c r="W68" i="3"/>
  <c r="W67" i="3"/>
  <c r="T42" i="3"/>
  <c r="T52" i="3"/>
  <c r="T64" i="3"/>
  <c r="M66" i="3"/>
  <c r="M69" i="3"/>
  <c r="M65" i="3"/>
  <c r="T51" i="3"/>
  <c r="T69" i="3"/>
  <c r="T67" i="3"/>
  <c r="T65" i="3"/>
  <c r="T70" i="3" s="1"/>
  <c r="M49" i="3"/>
  <c r="M45" i="3"/>
  <c r="M43" i="3"/>
  <c r="W47" i="3"/>
  <c r="W43" i="3"/>
  <c r="T46" i="3"/>
  <c r="W42" i="3"/>
  <c r="W51" i="3"/>
  <c r="T48" i="3"/>
  <c r="M46" i="3"/>
  <c r="M44" i="3"/>
  <c r="W49" i="3"/>
  <c r="W45" i="3"/>
  <c r="W40" i="3"/>
  <c r="T56" i="3"/>
  <c r="M48" i="3"/>
  <c r="M42" i="3"/>
  <c r="T49" i="3"/>
  <c r="T45" i="3"/>
  <c r="M39" i="3"/>
  <c r="M47" i="3"/>
  <c r="M40" i="3"/>
  <c r="F28" i="3"/>
  <c r="E28" i="3"/>
  <c r="D28" i="3"/>
  <c r="X32" i="3"/>
  <c r="V32" i="3"/>
  <c r="U32" i="3"/>
  <c r="S32" i="3"/>
  <c r="R32" i="3"/>
  <c r="Q32" i="3"/>
  <c r="P32" i="3"/>
  <c r="O32" i="3"/>
  <c r="L32" i="3"/>
  <c r="I32" i="3"/>
  <c r="K32" i="3"/>
  <c r="J32" i="3"/>
  <c r="D32" i="3"/>
  <c r="F32" i="3"/>
  <c r="E32" i="3"/>
  <c r="D23" i="3"/>
  <c r="X78" i="3"/>
  <c r="V78" i="3"/>
  <c r="U78" i="3"/>
  <c r="T78" i="3"/>
  <c r="S78" i="3"/>
  <c r="R78" i="3"/>
  <c r="Q78" i="3"/>
  <c r="P78" i="3"/>
  <c r="O78" i="3"/>
  <c r="J78" i="3"/>
  <c r="K78" i="3"/>
  <c r="L78" i="3"/>
  <c r="I78" i="3"/>
  <c r="F78" i="3"/>
  <c r="E78" i="3"/>
  <c r="D78" i="3"/>
  <c r="D79" i="3" s="1"/>
  <c r="X23" i="3"/>
  <c r="V23" i="3"/>
  <c r="U23" i="3"/>
  <c r="S23" i="3"/>
  <c r="R23" i="3"/>
  <c r="Q23" i="3"/>
  <c r="P23" i="3"/>
  <c r="O23" i="3"/>
  <c r="L23" i="3"/>
  <c r="K23" i="3"/>
  <c r="J23" i="3"/>
  <c r="F23" i="3"/>
  <c r="E23" i="3"/>
  <c r="X70" i="3"/>
  <c r="V70" i="3"/>
  <c r="U70" i="3"/>
  <c r="S70" i="3"/>
  <c r="R70" i="3"/>
  <c r="Q70" i="3"/>
  <c r="P70" i="3"/>
  <c r="O70" i="3"/>
  <c r="L70" i="3"/>
  <c r="K70" i="3"/>
  <c r="J70" i="3"/>
  <c r="I70" i="3"/>
  <c r="F70" i="3"/>
  <c r="E70" i="3"/>
  <c r="J57" i="3"/>
  <c r="K57" i="3"/>
  <c r="L57" i="3"/>
  <c r="I57" i="3"/>
  <c r="I50" i="3"/>
  <c r="M52" i="3"/>
  <c r="M56" i="3"/>
  <c r="E50" i="3"/>
  <c r="X28" i="3"/>
  <c r="V28" i="3"/>
  <c r="U28" i="3"/>
  <c r="S28" i="3"/>
  <c r="R28" i="3"/>
  <c r="Q28" i="3"/>
  <c r="P28" i="3"/>
  <c r="O28" i="3"/>
  <c r="L28" i="3"/>
  <c r="K28" i="3"/>
  <c r="J28" i="3"/>
  <c r="I28" i="3"/>
  <c r="H25" i="3"/>
  <c r="K79" i="3" l="1"/>
  <c r="G78" i="3"/>
  <c r="W78" i="3" s="1"/>
  <c r="G32" i="3"/>
  <c r="G70" i="3"/>
  <c r="W70" i="3" s="1"/>
  <c r="J33" i="3"/>
  <c r="W32" i="3"/>
  <c r="I33" i="3"/>
  <c r="G23" i="3"/>
  <c r="D33" i="3"/>
  <c r="N32" i="3"/>
  <c r="T32" i="3" s="1"/>
  <c r="H32" i="3"/>
  <c r="M32" i="3" s="1"/>
  <c r="N78" i="3"/>
  <c r="N23" i="3"/>
  <c r="H23" i="3"/>
  <c r="N70" i="3"/>
  <c r="E33" i="3"/>
  <c r="G28" i="3"/>
  <c r="Y28" i="3" s="1"/>
  <c r="K33" i="3"/>
  <c r="F33" i="3"/>
  <c r="L33" i="3"/>
  <c r="N28" i="3"/>
  <c r="H28" i="3"/>
  <c r="Y70" i="3" l="1"/>
  <c r="W23" i="3"/>
  <c r="T23" i="3"/>
  <c r="M23" i="3"/>
  <c r="M28" i="3"/>
  <c r="Z28" i="3"/>
  <c r="W28" i="3"/>
  <c r="G33" i="3"/>
  <c r="H33" i="3"/>
  <c r="T28" i="3"/>
  <c r="Y23" i="3"/>
  <c r="Y82" i="3"/>
  <c r="Z82" i="3"/>
  <c r="M33" i="3" l="1"/>
  <c r="Z75" i="3"/>
  <c r="Y74" i="3"/>
  <c r="Y73" i="3"/>
  <c r="Z72" i="3"/>
  <c r="V79" i="3"/>
  <c r="U79" i="3"/>
  <c r="R79" i="3"/>
  <c r="Q79" i="3"/>
  <c r="L79" i="3"/>
  <c r="F79" i="3"/>
  <c r="Y69" i="3"/>
  <c r="Z66" i="3"/>
  <c r="Y65" i="3"/>
  <c r="W64" i="3"/>
  <c r="X57" i="3"/>
  <c r="V57" i="3"/>
  <c r="U57" i="3"/>
  <c r="S57" i="3"/>
  <c r="R57" i="3"/>
  <c r="Q57" i="3"/>
  <c r="P57" i="3"/>
  <c r="O57" i="3"/>
  <c r="F57" i="3"/>
  <c r="E57" i="3"/>
  <c r="D57" i="3"/>
  <c r="D58" i="3" s="1"/>
  <c r="D83" i="3" s="1"/>
  <c r="X50" i="3"/>
  <c r="V50" i="3"/>
  <c r="U50" i="3"/>
  <c r="S50" i="3"/>
  <c r="R50" i="3"/>
  <c r="Q50" i="3"/>
  <c r="P50" i="3"/>
  <c r="O50" i="3"/>
  <c r="L50" i="3"/>
  <c r="K50" i="3"/>
  <c r="J50" i="3"/>
  <c r="F50" i="3"/>
  <c r="V33" i="3"/>
  <c r="U33" i="3"/>
  <c r="G31" i="3"/>
  <c r="G30" i="3"/>
  <c r="G29" i="3"/>
  <c r="N27" i="3"/>
  <c r="H27" i="3"/>
  <c r="G27" i="3"/>
  <c r="Z27" i="3" s="1"/>
  <c r="N26" i="3"/>
  <c r="H26" i="3"/>
  <c r="G26" i="3"/>
  <c r="Z26" i="3" s="1"/>
  <c r="N25" i="3"/>
  <c r="G25" i="3"/>
  <c r="Z25" i="3" s="1"/>
  <c r="N24" i="3"/>
  <c r="H24" i="3"/>
  <c r="G24" i="3"/>
  <c r="Q33" i="3"/>
  <c r="P3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H50" i="3" l="1"/>
  <c r="M10" i="3"/>
  <c r="T10" i="3"/>
  <c r="M18" i="3"/>
  <c r="T18" i="3"/>
  <c r="M22" i="3"/>
  <c r="T22" i="3"/>
  <c r="M15" i="3"/>
  <c r="T15" i="3"/>
  <c r="T12" i="3"/>
  <c r="M12" i="3"/>
  <c r="M16" i="3"/>
  <c r="T16" i="3"/>
  <c r="T20" i="3"/>
  <c r="M20" i="3"/>
  <c r="W29" i="3"/>
  <c r="M29" i="3"/>
  <c r="M14" i="3"/>
  <c r="T14" i="3"/>
  <c r="Y31" i="3"/>
  <c r="M31" i="3"/>
  <c r="M11" i="3"/>
  <c r="T11" i="3"/>
  <c r="T19" i="3"/>
  <c r="M19" i="3"/>
  <c r="M9" i="3"/>
  <c r="T9" i="3"/>
  <c r="M13" i="3"/>
  <c r="T13" i="3"/>
  <c r="M17" i="3"/>
  <c r="T17" i="3"/>
  <c r="M21" i="3"/>
  <c r="T21" i="3"/>
  <c r="Y30" i="3"/>
  <c r="M30" i="3"/>
  <c r="Z13" i="3"/>
  <c r="Z15" i="3"/>
  <c r="Z21" i="3"/>
  <c r="Z9" i="3"/>
  <c r="Z16" i="3"/>
  <c r="Z12" i="3"/>
  <c r="Z14" i="3"/>
  <c r="Z18" i="3"/>
  <c r="Z10" i="3"/>
  <c r="Z17" i="3"/>
  <c r="W33" i="3"/>
  <c r="T57" i="3"/>
  <c r="S33" i="3"/>
  <c r="O33" i="3"/>
  <c r="X33" i="3"/>
  <c r="R33" i="3"/>
  <c r="E79" i="3"/>
  <c r="M24" i="3"/>
  <c r="P58" i="3"/>
  <c r="G50" i="3"/>
  <c r="W50" i="3" s="1"/>
  <c r="L58" i="3"/>
  <c r="L83" i="3" s="1"/>
  <c r="O79" i="3"/>
  <c r="S79" i="3"/>
  <c r="X79" i="3"/>
  <c r="W31" i="3"/>
  <c r="E58" i="3"/>
  <c r="E83" i="3" s="1"/>
  <c r="P79" i="3"/>
  <c r="T79" i="3"/>
  <c r="Z64" i="3"/>
  <c r="Z19" i="3"/>
  <c r="Y22" i="3"/>
  <c r="T24" i="3"/>
  <c r="N50" i="3"/>
  <c r="Y24" i="3"/>
  <c r="Z30" i="3"/>
  <c r="F58" i="3"/>
  <c r="F83" i="3" s="1"/>
  <c r="R58" i="3"/>
  <c r="X58" i="3"/>
  <c r="Z31" i="3"/>
  <c r="V58" i="3"/>
  <c r="V83" i="3" s="1"/>
  <c r="W24" i="3"/>
  <c r="W30" i="3"/>
  <c r="Y64" i="3"/>
  <c r="Q58" i="3"/>
  <c r="Q83" i="3" s="1"/>
  <c r="N57" i="3"/>
  <c r="G57" i="3"/>
  <c r="Y57" i="3" s="1"/>
  <c r="Y77" i="3"/>
  <c r="Y75" i="3"/>
  <c r="Z74" i="3"/>
  <c r="Y71" i="3"/>
  <c r="Z69" i="3"/>
  <c r="Y68" i="3"/>
  <c r="Y66" i="3"/>
  <c r="Z65" i="3"/>
  <c r="Z70" i="3"/>
  <c r="W14" i="3"/>
  <c r="W19" i="3"/>
  <c r="T27" i="3"/>
  <c r="Z67" i="3"/>
  <c r="Y67" i="3"/>
  <c r="Z76" i="3"/>
  <c r="Y76" i="3"/>
  <c r="W15" i="3"/>
  <c r="W17" i="3"/>
  <c r="W18" i="3"/>
  <c r="W22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Z24" i="3"/>
  <c r="W25" i="3"/>
  <c r="W26" i="3"/>
  <c r="W27" i="3"/>
  <c r="W9" i="3"/>
  <c r="W10" i="3"/>
  <c r="W11" i="3"/>
  <c r="W12" i="3"/>
  <c r="W20" i="3"/>
  <c r="W21" i="3"/>
  <c r="T25" i="3"/>
  <c r="T26" i="3"/>
  <c r="Z11" i="3"/>
  <c r="Z20" i="3"/>
  <c r="Z22" i="3"/>
  <c r="Z23" i="3"/>
  <c r="M25" i="3"/>
  <c r="Y25" i="3"/>
  <c r="M26" i="3"/>
  <c r="Y26" i="3"/>
  <c r="M27" i="3"/>
  <c r="Y27" i="3"/>
  <c r="Y29" i="3"/>
  <c r="T29" i="3"/>
  <c r="Z29" i="3"/>
  <c r="O58" i="3"/>
  <c r="S58" i="3"/>
  <c r="Z81" i="3"/>
  <c r="Y81" i="3"/>
  <c r="Z73" i="3"/>
  <c r="T30" i="3"/>
  <c r="T31" i="3"/>
  <c r="U58" i="3"/>
  <c r="U83" i="3" s="1"/>
  <c r="Z68" i="3"/>
  <c r="Z71" i="3"/>
  <c r="Z77" i="3"/>
  <c r="Y72" i="3"/>
  <c r="P83" i="3" l="1"/>
  <c r="S83" i="3"/>
  <c r="R83" i="3"/>
  <c r="O83" i="3"/>
  <c r="X83" i="3"/>
  <c r="Y79" i="3"/>
  <c r="N58" i="3"/>
  <c r="M50" i="3"/>
  <c r="N33" i="3"/>
  <c r="T33" i="3" s="1"/>
  <c r="G58" i="3"/>
  <c r="Y58" i="3" s="1"/>
  <c r="Y50" i="3"/>
  <c r="N79" i="3"/>
  <c r="Z50" i="3"/>
  <c r="Y32" i="3"/>
  <c r="Z32" i="3"/>
  <c r="Z33" i="3"/>
  <c r="Y33" i="3"/>
  <c r="W57" i="3"/>
  <c r="Z57" i="3"/>
  <c r="Y78" i="3"/>
  <c r="Z78" i="3"/>
  <c r="T50" i="3"/>
  <c r="T58" i="3" s="1"/>
  <c r="G83" i="3" l="1"/>
  <c r="Z83" i="3" s="1"/>
  <c r="N83" i="3"/>
  <c r="Z58" i="3"/>
  <c r="W79" i="3"/>
  <c r="Z79" i="3"/>
  <c r="W58" i="3"/>
  <c r="W83" i="3" l="1"/>
  <c r="Y83" i="3"/>
  <c r="T83" i="3"/>
  <c r="I58" i="3"/>
  <c r="K58" i="3"/>
  <c r="K83" i="3" s="1"/>
  <c r="H57" i="3"/>
  <c r="M57" i="3" s="1"/>
  <c r="M58" i="3" s="1"/>
  <c r="J58" i="3"/>
  <c r="H70" i="3"/>
  <c r="M70" i="3" s="1"/>
  <c r="I79" i="3"/>
  <c r="J79" i="3"/>
  <c r="H78" i="3"/>
  <c r="I83" i="3" l="1"/>
  <c r="H79" i="3"/>
  <c r="M78" i="3"/>
  <c r="H58" i="3"/>
  <c r="J83" i="3"/>
  <c r="H83" i="3" l="1"/>
  <c r="M83" i="3" s="1"/>
</calcChain>
</file>

<file path=xl/comments1.xml><?xml version="1.0" encoding="utf-8"?>
<comments xmlns="http://schemas.openxmlformats.org/spreadsheetml/2006/main">
  <authors>
    <author>Соловьева Анастасия Игоревна</author>
  </authors>
  <commentList>
    <comment ref="F5" authorId="0" shapeId="0">
      <text>
        <r>
          <rPr>
            <b/>
            <sz val="9"/>
            <color indexed="81"/>
            <rFont val="Tahoma"/>
            <family val="2"/>
            <charset val="204"/>
          </rPr>
          <t>Соловьева Анастасия Игоревна: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  <charset val="204"/>
          </rPr>
          <t>Соловьева Анастасия Игоревна: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60" authorId="0" shapeId="0">
      <text>
        <r>
          <rPr>
            <b/>
            <sz val="9"/>
            <color indexed="81"/>
            <rFont val="Tahoma"/>
            <family val="2"/>
            <charset val="204"/>
          </rPr>
          <t>Соловьева Анастасия Игоревна: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<sst xmlns="http://schemas.openxmlformats.org/spreadsheetml/2006/main" count="204" uniqueCount="110">
  <si>
    <t>КУРС</t>
  </si>
  <si>
    <t>в том числе</t>
  </si>
  <si>
    <t>Всего обучающихся на начало промежуточной аттестации</t>
  </si>
  <si>
    <t>в академическом отпуске</t>
  </si>
  <si>
    <t>продление сессии</t>
  </si>
  <si>
    <t xml:space="preserve">ЗАЧЕТЫ, В ТОМ ЧИСЛЕ ДИФФЕРЕНЦИРОВАННЫЕ </t>
  </si>
  <si>
    <t>СДАЛИ</t>
  </si>
  <si>
    <t>из них:</t>
  </si>
  <si>
    <t>Получили "не зачтено" и  "неудовлетворительно"</t>
  </si>
  <si>
    <t>По всем дисциплинам</t>
  </si>
  <si>
    <t>только на "зачтено" и "отлично"</t>
  </si>
  <si>
    <t>только на "зачтено" , "отлично" и "хорошо"</t>
  </si>
  <si>
    <t>только на "зачтено" и "хорошо"</t>
  </si>
  <si>
    <t>на смешанные оценки</t>
  </si>
  <si>
    <t>ЭКЗАМЕНЫ</t>
  </si>
  <si>
    <t>Получили "неудовлетворительно"</t>
  </si>
  <si>
    <t>только на  "отлично"</t>
  </si>
  <si>
    <t>только на "отлично" и "хорошо"</t>
  </si>
  <si>
    <t>только на  "хорошо"</t>
  </si>
  <si>
    <t>только на "удовлетворительно"</t>
  </si>
  <si>
    <t>Сдали зачеты и экзамены по всем дисциплинам</t>
  </si>
  <si>
    <t>Сдали зачеты и экзамены по всем дисциплинам только на "отлично" и "хорошо"</t>
  </si>
  <si>
    <t>Имеют академическую задолженность</t>
  </si>
  <si>
    <t>по 4 и более дисциплинам</t>
  </si>
  <si>
    <t>Направление подготовки / специальности</t>
  </si>
  <si>
    <t>форма обучения</t>
  </si>
  <si>
    <t>в т.ч. находящиеся в академическом отпуске</t>
  </si>
  <si>
    <t>Количество вакантных бюджетных мест</t>
  </si>
  <si>
    <t>Контингент на      7 февраля  2021 г.</t>
  </si>
  <si>
    <t>Контингент на       1 сентября 2020 г.</t>
  </si>
  <si>
    <t>ОТЧЕТ факультета_____________ по сохранности контингента  за ____1_____ семестр 2020/2021 учебного года</t>
  </si>
  <si>
    <t xml:space="preserve">Декан факультета  </t>
  </si>
  <si>
    <t>ФИО</t>
  </si>
  <si>
    <t>(подпись)</t>
  </si>
  <si>
    <t>дата</t>
  </si>
  <si>
    <t>(Директор филиала)</t>
  </si>
  <si>
    <t>Декан факультета      (подпись)</t>
  </si>
  <si>
    <t>(Директор филиала)      (подпись)</t>
  </si>
  <si>
    <r>
      <t xml:space="preserve">Обязаны сдать зачеты и экзамены       </t>
    </r>
    <r>
      <rPr>
        <b/>
        <i/>
        <sz val="12"/>
        <color theme="1"/>
        <rFont val="Times New Roman"/>
        <family val="1"/>
        <charset val="204"/>
      </rPr>
      <t>гр. 2 - (гр. 3 + гр. 4)</t>
    </r>
  </si>
  <si>
    <r>
      <t xml:space="preserve">Абсолютная успеваемость в процентах </t>
    </r>
    <r>
      <rPr>
        <b/>
        <i/>
        <sz val="12"/>
        <color theme="1"/>
        <rFont val="Times New Roman"/>
        <family val="1"/>
        <charset val="204"/>
      </rPr>
      <t>(гр.19/гр.5)х100</t>
    </r>
  </si>
  <si>
    <r>
      <t xml:space="preserve">Всего имеющих академическую задолженность </t>
    </r>
    <r>
      <rPr>
        <b/>
        <i/>
        <sz val="12"/>
        <color theme="1"/>
        <rFont val="Times New Roman"/>
        <family val="1"/>
        <charset val="204"/>
      </rPr>
      <t>(гр. 5- гр. 19)</t>
    </r>
  </si>
  <si>
    <t>Качество успеваемости в процентах (гр.20/гр.5)х100</t>
  </si>
  <si>
    <t>д-101</t>
  </si>
  <si>
    <t>д-102</t>
  </si>
  <si>
    <t>д-201</t>
  </si>
  <si>
    <t>д-301</t>
  </si>
  <si>
    <t>д-305 о/с</t>
  </si>
  <si>
    <t>д-406 о/с</t>
  </si>
  <si>
    <t>с-102</t>
  </si>
  <si>
    <t>с-201</t>
  </si>
  <si>
    <t>с-202</t>
  </si>
  <si>
    <t>с-301</t>
  </si>
  <si>
    <t>с-302</t>
  </si>
  <si>
    <t>направление подготовки/специальность</t>
  </si>
  <si>
    <t>40.03.01 Юриспруденция</t>
  </si>
  <si>
    <t>всего по ОФО</t>
  </si>
  <si>
    <t>всего по ЗФО</t>
  </si>
  <si>
    <t>2з-301 гпп</t>
  </si>
  <si>
    <t>2з-401 гпп</t>
  </si>
  <si>
    <t>з-201С упп</t>
  </si>
  <si>
    <t>з-301С упп</t>
  </si>
  <si>
    <t>Итого по СПД</t>
  </si>
  <si>
    <t>40.05.04 Судебная и прокурорская деятельность</t>
  </si>
  <si>
    <t>101-м ТГП</t>
  </si>
  <si>
    <t>101-м ГАЭ</t>
  </si>
  <si>
    <t>101-м УС</t>
  </si>
  <si>
    <t>озс-101</t>
  </si>
  <si>
    <t>озс-301</t>
  </si>
  <si>
    <t>озс-401</t>
  </si>
  <si>
    <t>всего по ОЗФО</t>
  </si>
  <si>
    <t>д-103 о/с</t>
  </si>
  <si>
    <t>2з-101 гпп</t>
  </si>
  <si>
    <t>Итого по БАКАЛАВРИАТУ</t>
  </si>
  <si>
    <t>з-101СУ упп/гпп</t>
  </si>
  <si>
    <t>201-м ТГП</t>
  </si>
  <si>
    <t>201-м УС</t>
  </si>
  <si>
    <t>202-м УС</t>
  </si>
  <si>
    <t>201-м ГАЭ</t>
  </si>
  <si>
    <t>101-м ИЯ</t>
  </si>
  <si>
    <t>з-201СУ упп/гпп</t>
  </si>
  <si>
    <t>с-101</t>
  </si>
  <si>
    <t>очная</t>
  </si>
  <si>
    <t>заочная</t>
  </si>
  <si>
    <t>очно-заочная</t>
  </si>
  <si>
    <t>Итого по факультету</t>
  </si>
  <si>
    <t>45.04.02 Лингвистика</t>
  </si>
  <si>
    <t xml:space="preserve">очная </t>
  </si>
  <si>
    <t>сводная таблица</t>
  </si>
  <si>
    <r>
      <t xml:space="preserve">Обязаны сдать зачеты и экзамены       </t>
    </r>
    <r>
      <rPr>
        <b/>
        <i/>
        <sz val="14"/>
        <color theme="1"/>
        <rFont val="Times New Roman"/>
        <family val="1"/>
        <charset val="204"/>
      </rPr>
      <t>гр. 2 - (гр. 3 + гр. 4)</t>
    </r>
  </si>
  <si>
    <r>
      <t xml:space="preserve">Абсолютная успеваемость в процентах </t>
    </r>
    <r>
      <rPr>
        <b/>
        <i/>
        <sz val="14"/>
        <color theme="1"/>
        <rFont val="Times New Roman"/>
        <family val="1"/>
        <charset val="204"/>
      </rPr>
      <t>(гр.19/гр.5)х100</t>
    </r>
  </si>
  <si>
    <r>
      <t xml:space="preserve">Всего имеющих академическую задолженность </t>
    </r>
    <r>
      <rPr>
        <b/>
        <i/>
        <sz val="14"/>
        <color theme="1"/>
        <rFont val="Times New Roman"/>
        <family val="1"/>
        <charset val="204"/>
      </rPr>
      <t>(гр. 5- гр. 19)</t>
    </r>
  </si>
  <si>
    <t>40.04.01 Юриспруденция</t>
  </si>
  <si>
    <r>
      <t xml:space="preserve">Итого по магистратуре
</t>
    </r>
    <r>
      <rPr>
        <sz val="12"/>
        <color theme="1"/>
        <rFont val="Times New Roman"/>
        <family val="1"/>
        <charset val="204"/>
      </rPr>
      <t xml:space="preserve"> (40.04.01 Юриспруденция)</t>
    </r>
  </si>
  <si>
    <r>
      <t xml:space="preserve">Итоги промежуточной аттестации </t>
    </r>
    <r>
      <rPr>
        <sz val="14"/>
        <color theme="1"/>
        <rFont val="Times New Roman"/>
        <family val="1"/>
        <charset val="204"/>
      </rPr>
      <t>(летней/</t>
    </r>
    <r>
      <rPr>
        <b/>
        <u/>
        <sz val="14"/>
        <color theme="1"/>
        <rFont val="Times New Roman"/>
        <family val="1"/>
        <charset val="204"/>
      </rPr>
      <t>зимней</t>
    </r>
    <r>
      <rPr>
        <sz val="14"/>
        <color theme="1"/>
        <rFont val="Times New Roman"/>
        <family val="1"/>
        <charset val="204"/>
      </rPr>
      <t>) 2021/2022 учебный год</t>
    </r>
  </si>
  <si>
    <t>д-202</t>
  </si>
  <si>
    <t>д-303 о/с</t>
  </si>
  <si>
    <t>д-304 о/с</t>
  </si>
  <si>
    <t>д-401</t>
  </si>
  <si>
    <t>д-402</t>
  </si>
  <si>
    <t>д-403</t>
  </si>
  <si>
    <t>д-405 о/с</t>
  </si>
  <si>
    <t>с-303</t>
  </si>
  <si>
    <t>с-401</t>
  </si>
  <si>
    <t>с-402</t>
  </si>
  <si>
    <t>201-м ИЯ</t>
  </si>
  <si>
    <t>з-501 гпп</t>
  </si>
  <si>
    <t>СУ-304 о/с упп</t>
  </si>
  <si>
    <t>СУ-103 о/с упп</t>
  </si>
  <si>
    <t>з-101С упп</t>
  </si>
  <si>
    <t>з-401С упп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</si>
</sst>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4" fillId="0" borderId="0" xfId="0" applyFont="1" applyFill="1"/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9" fontId="5" fillId="4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9" fontId="6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/>
    <xf numFmtId="0" fontId="5" fillId="0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1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9" fontId="12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9" fontId="5" fillId="3" borderId="1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9" fontId="5" fillId="8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9" fontId="5" fillId="6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 shrinkToFi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 shrinkToFi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textRotation="90"/>
    </xf>
    <xf numFmtId="0" fontId="5" fillId="6" borderId="5" xfId="0" applyFont="1" applyFill="1" applyBorder="1" applyAlignment="1">
      <alignment horizontal="center" vertical="center" textRotation="90" wrapText="1"/>
    </xf>
    <xf numFmtId="0" fontId="5" fillId="6" borderId="6" xfId="0" applyFont="1" applyFill="1" applyBorder="1" applyAlignment="1">
      <alignment horizontal="center" vertical="center" textRotation="90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88"/>
  <sheetViews>
    <sheetView tabSelected="1" view="pageBreakPreview" zoomScale="60" zoomScaleNormal="90" workbookViewId="0">
      <pane xSplit="15" ySplit="9" topLeftCell="P10" activePane="bottomRight" state="frozen"/>
      <selection pane="topRight" activeCell="P1" sqref="P1"/>
      <selection pane="bottomLeft" activeCell="A12" sqref="A12"/>
      <selection pane="bottomRight" activeCell="T9" sqref="T9:T22"/>
    </sheetView>
  </sheetViews>
  <sheetFormatPr defaultRowHeight="15.75" x14ac:dyDescent="0.25"/>
  <cols>
    <col min="1" max="1" width="7" style="1" customWidth="1"/>
    <col min="2" max="2" width="10.28515625" style="1" customWidth="1"/>
    <col min="3" max="3" width="14" style="1" customWidth="1"/>
    <col min="4" max="4" width="11.140625" style="1" bestFit="1" customWidth="1"/>
    <col min="5" max="5" width="6.140625" style="1" customWidth="1"/>
    <col min="6" max="6" width="5" style="1" customWidth="1"/>
    <col min="7" max="7" width="8.85546875" style="1" customWidth="1"/>
    <col min="8" max="8" width="7.42578125" style="1" customWidth="1"/>
    <col min="9" max="9" width="7.140625" style="1" customWidth="1"/>
    <col min="10" max="10" width="5.85546875" style="1" customWidth="1"/>
    <col min="11" max="11" width="6.5703125" style="1" customWidth="1"/>
    <col min="12" max="12" width="5.140625" style="1" customWidth="1"/>
    <col min="13" max="13" width="7.140625" style="1" customWidth="1"/>
    <col min="14" max="14" width="7.42578125" style="1" customWidth="1"/>
    <col min="15" max="15" width="7.140625" style="1" customWidth="1"/>
    <col min="16" max="16" width="7.5703125" style="1" customWidth="1"/>
    <col min="17" max="17" width="5.42578125" style="1" customWidth="1"/>
    <col min="18" max="18" width="8" style="1" customWidth="1"/>
    <col min="19" max="19" width="6.7109375" style="1" customWidth="1"/>
    <col min="20" max="20" width="6.85546875" style="1" customWidth="1"/>
    <col min="21" max="21" width="8.28515625" style="1" customWidth="1"/>
    <col min="22" max="22" width="9.28515625" style="1" bestFit="1" customWidth="1"/>
    <col min="23" max="23" width="9.5703125" style="1" bestFit="1" customWidth="1"/>
    <col min="24" max="24" width="11" style="1" customWidth="1"/>
    <col min="25" max="25" width="8.140625" style="1" customWidth="1"/>
    <col min="26" max="26" width="9.28515625" style="1" bestFit="1" customWidth="1"/>
    <col min="27" max="16384" width="9.140625" style="1"/>
  </cols>
  <sheetData>
    <row r="1" spans="1:30" ht="20.25" customHeight="1" x14ac:dyDescent="0.25">
      <c r="A1" s="67" t="s">
        <v>93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1:30" ht="20.25" customHeight="1" x14ac:dyDescent="0.25">
      <c r="A2" s="68" t="s">
        <v>87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4" spans="1:30" ht="47.25" customHeight="1" x14ac:dyDescent="0.25">
      <c r="A4" s="66" t="s">
        <v>53</v>
      </c>
      <c r="B4" s="75" t="s">
        <v>25</v>
      </c>
      <c r="C4" s="66" t="s">
        <v>0</v>
      </c>
      <c r="D4" s="47" t="s">
        <v>2</v>
      </c>
      <c r="E4" s="48" t="s">
        <v>1</v>
      </c>
      <c r="F4" s="57"/>
      <c r="G4" s="49" t="s">
        <v>38</v>
      </c>
      <c r="H4" s="55" t="s">
        <v>5</v>
      </c>
      <c r="I4" s="55"/>
      <c r="J4" s="55"/>
      <c r="K4" s="55"/>
      <c r="L4" s="55"/>
      <c r="M4" s="55"/>
      <c r="N4" s="55" t="s">
        <v>14</v>
      </c>
      <c r="O4" s="55"/>
      <c r="P4" s="55"/>
      <c r="Q4" s="55"/>
      <c r="R4" s="55"/>
      <c r="S4" s="55"/>
      <c r="T4" s="55"/>
      <c r="U4" s="49" t="s">
        <v>20</v>
      </c>
      <c r="V4" s="47" t="s">
        <v>21</v>
      </c>
      <c r="W4" s="55" t="s">
        <v>22</v>
      </c>
      <c r="X4" s="55"/>
      <c r="Y4" s="47" t="s">
        <v>39</v>
      </c>
      <c r="Z4" s="66" t="s">
        <v>41</v>
      </c>
      <c r="AA4" s="3"/>
      <c r="AB4" s="3"/>
      <c r="AC4" s="3"/>
      <c r="AD4" s="3"/>
    </row>
    <row r="5" spans="1:30" x14ac:dyDescent="0.25">
      <c r="A5" s="66"/>
      <c r="B5" s="75"/>
      <c r="C5" s="66"/>
      <c r="D5" s="47"/>
      <c r="E5" s="53" t="s">
        <v>3</v>
      </c>
      <c r="F5" s="53" t="s">
        <v>4</v>
      </c>
      <c r="G5" s="49"/>
      <c r="H5" s="56" t="s">
        <v>6</v>
      </c>
      <c r="I5" s="56"/>
      <c r="J5" s="56"/>
      <c r="K5" s="56"/>
      <c r="L5" s="56"/>
      <c r="M5" s="47" t="s">
        <v>8</v>
      </c>
      <c r="N5" s="48" t="s">
        <v>6</v>
      </c>
      <c r="O5" s="48"/>
      <c r="P5" s="48"/>
      <c r="Q5" s="48"/>
      <c r="R5" s="48"/>
      <c r="S5" s="48"/>
      <c r="T5" s="47" t="s">
        <v>15</v>
      </c>
      <c r="U5" s="49"/>
      <c r="V5" s="47"/>
      <c r="W5" s="47" t="s">
        <v>40</v>
      </c>
      <c r="X5" s="6" t="s">
        <v>7</v>
      </c>
      <c r="Y5" s="47"/>
      <c r="Z5" s="66"/>
      <c r="AA5" s="3"/>
      <c r="AB5" s="3"/>
      <c r="AC5" s="3"/>
      <c r="AD5" s="3"/>
    </row>
    <row r="6" spans="1:30" x14ac:dyDescent="0.25">
      <c r="A6" s="66"/>
      <c r="B6" s="75"/>
      <c r="C6" s="66"/>
      <c r="D6" s="54"/>
      <c r="E6" s="54"/>
      <c r="F6" s="54"/>
      <c r="G6" s="54"/>
      <c r="H6" s="47" t="s">
        <v>9</v>
      </c>
      <c r="I6" s="48" t="s">
        <v>7</v>
      </c>
      <c r="J6" s="48"/>
      <c r="K6" s="48"/>
      <c r="L6" s="48"/>
      <c r="M6" s="47"/>
      <c r="N6" s="47" t="s">
        <v>9</v>
      </c>
      <c r="O6" s="48" t="s">
        <v>7</v>
      </c>
      <c r="P6" s="48"/>
      <c r="Q6" s="48"/>
      <c r="R6" s="48"/>
      <c r="S6" s="48"/>
      <c r="T6" s="47"/>
      <c r="U6" s="49"/>
      <c r="V6" s="47"/>
      <c r="W6" s="47"/>
      <c r="X6" s="47" t="s">
        <v>23</v>
      </c>
      <c r="Y6" s="47"/>
      <c r="Z6" s="66"/>
      <c r="AA6" s="3"/>
      <c r="AB6" s="3"/>
      <c r="AC6" s="3"/>
      <c r="AD6" s="3"/>
    </row>
    <row r="7" spans="1:30" ht="132.75" customHeight="1" x14ac:dyDescent="0.25">
      <c r="A7" s="66"/>
      <c r="B7" s="75"/>
      <c r="C7" s="66"/>
      <c r="D7" s="54"/>
      <c r="E7" s="54"/>
      <c r="F7" s="54"/>
      <c r="G7" s="54"/>
      <c r="H7" s="47"/>
      <c r="I7" s="5" t="s">
        <v>10</v>
      </c>
      <c r="J7" s="5" t="s">
        <v>11</v>
      </c>
      <c r="K7" s="5" t="s">
        <v>12</v>
      </c>
      <c r="L7" s="5" t="s">
        <v>13</v>
      </c>
      <c r="M7" s="47"/>
      <c r="N7" s="47"/>
      <c r="O7" s="5" t="s">
        <v>16</v>
      </c>
      <c r="P7" s="5" t="s">
        <v>17</v>
      </c>
      <c r="Q7" s="5" t="s">
        <v>18</v>
      </c>
      <c r="R7" s="5" t="s">
        <v>13</v>
      </c>
      <c r="S7" s="5" t="s">
        <v>19</v>
      </c>
      <c r="T7" s="47"/>
      <c r="U7" s="49"/>
      <c r="V7" s="47"/>
      <c r="W7" s="47"/>
      <c r="X7" s="47"/>
      <c r="Y7" s="47"/>
      <c r="Z7" s="66"/>
      <c r="AA7" s="3"/>
      <c r="AB7" s="3"/>
      <c r="AC7" s="3"/>
      <c r="AD7" s="3"/>
    </row>
    <row r="8" spans="1:30" x14ac:dyDescent="0.25">
      <c r="A8" s="66"/>
      <c r="B8" s="75"/>
      <c r="C8" s="7">
        <v>1</v>
      </c>
      <c r="D8" s="7">
        <v>2</v>
      </c>
      <c r="E8" s="7">
        <v>3</v>
      </c>
      <c r="F8" s="7">
        <v>4</v>
      </c>
      <c r="G8" s="41">
        <v>5</v>
      </c>
      <c r="H8" s="41">
        <v>6</v>
      </c>
      <c r="I8" s="7">
        <v>7</v>
      </c>
      <c r="J8" s="7">
        <v>8</v>
      </c>
      <c r="K8" s="7">
        <v>9</v>
      </c>
      <c r="L8" s="7">
        <v>10</v>
      </c>
      <c r="M8" s="41">
        <v>11</v>
      </c>
      <c r="N8" s="41">
        <v>12</v>
      </c>
      <c r="O8" s="7">
        <v>13</v>
      </c>
      <c r="P8" s="7">
        <v>14</v>
      </c>
      <c r="Q8" s="7">
        <v>15</v>
      </c>
      <c r="R8" s="7">
        <v>16</v>
      </c>
      <c r="S8" s="7">
        <v>17</v>
      </c>
      <c r="T8" s="41">
        <v>18</v>
      </c>
      <c r="U8" s="7">
        <v>19</v>
      </c>
      <c r="V8" s="7">
        <v>20</v>
      </c>
      <c r="W8" s="41">
        <v>21</v>
      </c>
      <c r="X8" s="7">
        <v>22</v>
      </c>
      <c r="Y8" s="7">
        <v>23</v>
      </c>
      <c r="Z8" s="7">
        <v>24</v>
      </c>
      <c r="AA8" s="3"/>
      <c r="AB8" s="3"/>
      <c r="AC8" s="3"/>
      <c r="AD8" s="3"/>
    </row>
    <row r="9" spans="1:30" s="19" customFormat="1" ht="19.5" customHeight="1" x14ac:dyDescent="0.3">
      <c r="A9" s="72" t="s">
        <v>54</v>
      </c>
      <c r="B9" s="58" t="s">
        <v>81</v>
      </c>
      <c r="C9" s="15" t="s">
        <v>42</v>
      </c>
      <c r="D9" s="15">
        <v>23</v>
      </c>
      <c r="E9" s="15">
        <v>0</v>
      </c>
      <c r="F9" s="15">
        <v>0</v>
      </c>
      <c r="G9" s="42">
        <f t="shared" ref="G9:G27" si="0">D9-(E9+F9)</f>
        <v>23</v>
      </c>
      <c r="H9" s="42">
        <f>SUM(I9:L9)</f>
        <v>20</v>
      </c>
      <c r="I9" s="15">
        <v>20</v>
      </c>
      <c r="J9" s="15">
        <v>0</v>
      </c>
      <c r="K9" s="15">
        <v>0</v>
      </c>
      <c r="L9" s="15">
        <v>0</v>
      </c>
      <c r="M9" s="43">
        <f>G9-H9</f>
        <v>3</v>
      </c>
      <c r="N9" s="42">
        <f>SUM(O9:S9)</f>
        <v>22</v>
      </c>
      <c r="O9" s="15">
        <v>9</v>
      </c>
      <c r="P9" s="15">
        <v>7</v>
      </c>
      <c r="Q9" s="15">
        <v>0</v>
      </c>
      <c r="R9" s="15">
        <v>6</v>
      </c>
      <c r="S9" s="15">
        <v>0</v>
      </c>
      <c r="T9" s="42">
        <f>G9-N9</f>
        <v>1</v>
      </c>
      <c r="U9" s="15">
        <v>20</v>
      </c>
      <c r="V9" s="15">
        <v>14</v>
      </c>
      <c r="W9" s="42">
        <f>G9-U9</f>
        <v>3</v>
      </c>
      <c r="X9" s="15">
        <v>0</v>
      </c>
      <c r="Y9" s="17">
        <f>U9/G9*100%</f>
        <v>0.86956521739130432</v>
      </c>
      <c r="Z9" s="17">
        <f t="shared" ref="Z9:Z19" si="1">V9/G9*100%</f>
        <v>0.60869565217391308</v>
      </c>
      <c r="AA9" s="18"/>
      <c r="AB9" s="18"/>
      <c r="AC9" s="18"/>
      <c r="AD9" s="18"/>
    </row>
    <row r="10" spans="1:30" s="19" customFormat="1" ht="19.5" customHeight="1" x14ac:dyDescent="0.3">
      <c r="A10" s="72"/>
      <c r="B10" s="58"/>
      <c r="C10" s="15" t="s">
        <v>43</v>
      </c>
      <c r="D10" s="15">
        <v>23</v>
      </c>
      <c r="E10" s="15">
        <v>0</v>
      </c>
      <c r="F10" s="15">
        <v>0</v>
      </c>
      <c r="G10" s="42">
        <f t="shared" si="0"/>
        <v>23</v>
      </c>
      <c r="H10" s="42">
        <f t="shared" ref="H10:H22" si="2">SUM(I10:L10)</f>
        <v>21</v>
      </c>
      <c r="I10" s="15">
        <v>21</v>
      </c>
      <c r="J10" s="15">
        <v>0</v>
      </c>
      <c r="K10" s="15">
        <v>0</v>
      </c>
      <c r="L10" s="15">
        <v>0</v>
      </c>
      <c r="M10" s="43">
        <f t="shared" ref="M10:M22" si="3">G10-H10</f>
        <v>2</v>
      </c>
      <c r="N10" s="42">
        <f t="shared" ref="N10:N22" si="4">SUM(O10:S10)</f>
        <v>22</v>
      </c>
      <c r="O10" s="15">
        <v>13</v>
      </c>
      <c r="P10" s="15">
        <v>7</v>
      </c>
      <c r="Q10" s="15">
        <v>0</v>
      </c>
      <c r="R10" s="15">
        <v>2</v>
      </c>
      <c r="S10" s="15">
        <v>0</v>
      </c>
      <c r="T10" s="42">
        <f t="shared" ref="T10:T21" si="5">G10-N10</f>
        <v>1</v>
      </c>
      <c r="U10" s="15">
        <v>21</v>
      </c>
      <c r="V10" s="15">
        <v>19</v>
      </c>
      <c r="W10" s="42">
        <f>G10-U10</f>
        <v>2</v>
      </c>
      <c r="X10" s="15">
        <v>0</v>
      </c>
      <c r="Y10" s="17">
        <f t="shared" ref="Y10:Y19" si="6">U10/G10*100%</f>
        <v>0.91304347826086951</v>
      </c>
      <c r="Z10" s="17">
        <f t="shared" si="1"/>
        <v>0.82608695652173914</v>
      </c>
      <c r="AA10" s="18"/>
      <c r="AB10" s="18"/>
      <c r="AC10" s="18"/>
      <c r="AD10" s="18"/>
    </row>
    <row r="11" spans="1:30" s="19" customFormat="1" ht="19.5" customHeight="1" x14ac:dyDescent="0.3">
      <c r="A11" s="72"/>
      <c r="B11" s="58"/>
      <c r="C11" s="20" t="s">
        <v>44</v>
      </c>
      <c r="D11" s="15">
        <v>25</v>
      </c>
      <c r="E11" s="15">
        <v>1</v>
      </c>
      <c r="F11" s="15">
        <v>0</v>
      </c>
      <c r="G11" s="42">
        <f t="shared" si="0"/>
        <v>24</v>
      </c>
      <c r="H11" s="42">
        <f t="shared" si="2"/>
        <v>24</v>
      </c>
      <c r="I11" s="15">
        <v>24</v>
      </c>
      <c r="J11" s="15">
        <v>0</v>
      </c>
      <c r="K11" s="15">
        <v>0</v>
      </c>
      <c r="L11" s="15">
        <v>0</v>
      </c>
      <c r="M11" s="43">
        <f t="shared" si="3"/>
        <v>0</v>
      </c>
      <c r="N11" s="42">
        <f t="shared" si="4"/>
        <v>23</v>
      </c>
      <c r="O11" s="15">
        <v>8</v>
      </c>
      <c r="P11" s="15">
        <v>0</v>
      </c>
      <c r="Q11" s="15">
        <v>11</v>
      </c>
      <c r="R11" s="15">
        <v>0</v>
      </c>
      <c r="S11" s="15">
        <v>4</v>
      </c>
      <c r="T11" s="42">
        <f t="shared" si="5"/>
        <v>1</v>
      </c>
      <c r="U11" s="15">
        <v>23</v>
      </c>
      <c r="V11" s="15">
        <v>23</v>
      </c>
      <c r="W11" s="42">
        <f t="shared" ref="W11:W69" si="7">G11-U11</f>
        <v>1</v>
      </c>
      <c r="X11" s="15">
        <v>0</v>
      </c>
      <c r="Y11" s="17">
        <f t="shared" si="6"/>
        <v>0.95833333333333337</v>
      </c>
      <c r="Z11" s="17">
        <f t="shared" si="1"/>
        <v>0.95833333333333337</v>
      </c>
      <c r="AA11" s="18"/>
      <c r="AB11" s="18"/>
      <c r="AC11" s="18"/>
      <c r="AD11" s="18"/>
    </row>
    <row r="12" spans="1:30" s="19" customFormat="1" ht="19.5" customHeight="1" x14ac:dyDescent="0.3">
      <c r="A12" s="72"/>
      <c r="B12" s="58"/>
      <c r="C12" s="15" t="s">
        <v>94</v>
      </c>
      <c r="D12" s="15">
        <v>20</v>
      </c>
      <c r="E12" s="15">
        <v>0</v>
      </c>
      <c r="F12" s="15">
        <v>0</v>
      </c>
      <c r="G12" s="42">
        <f t="shared" si="0"/>
        <v>20</v>
      </c>
      <c r="H12" s="42">
        <f t="shared" si="2"/>
        <v>18</v>
      </c>
      <c r="I12" s="15">
        <v>18</v>
      </c>
      <c r="J12" s="15">
        <v>0</v>
      </c>
      <c r="K12" s="15">
        <v>0</v>
      </c>
      <c r="L12" s="15">
        <v>0</v>
      </c>
      <c r="M12" s="43">
        <f t="shared" si="3"/>
        <v>2</v>
      </c>
      <c r="N12" s="42">
        <f t="shared" si="4"/>
        <v>20</v>
      </c>
      <c r="O12" s="15">
        <v>10</v>
      </c>
      <c r="P12" s="15">
        <v>0</v>
      </c>
      <c r="Q12" s="15">
        <v>2</v>
      </c>
      <c r="R12" s="15">
        <v>0</v>
      </c>
      <c r="S12" s="15">
        <v>8</v>
      </c>
      <c r="T12" s="42">
        <f t="shared" si="5"/>
        <v>0</v>
      </c>
      <c r="U12" s="15">
        <v>18</v>
      </c>
      <c r="V12" s="15">
        <v>18</v>
      </c>
      <c r="W12" s="42">
        <f t="shared" si="7"/>
        <v>2</v>
      </c>
      <c r="X12" s="15">
        <v>1</v>
      </c>
      <c r="Y12" s="17">
        <f t="shared" si="6"/>
        <v>0.9</v>
      </c>
      <c r="Z12" s="17">
        <f t="shared" si="1"/>
        <v>0.9</v>
      </c>
      <c r="AA12" s="18"/>
      <c r="AB12" s="18"/>
      <c r="AC12" s="18"/>
      <c r="AD12" s="18"/>
    </row>
    <row r="13" spans="1:30" s="19" customFormat="1" ht="19.5" customHeight="1" x14ac:dyDescent="0.3">
      <c r="A13" s="72"/>
      <c r="B13" s="58"/>
      <c r="C13" s="15" t="s">
        <v>70</v>
      </c>
      <c r="D13" s="15">
        <v>40</v>
      </c>
      <c r="E13" s="15">
        <v>3</v>
      </c>
      <c r="F13" s="15">
        <v>0</v>
      </c>
      <c r="G13" s="42">
        <f t="shared" si="0"/>
        <v>37</v>
      </c>
      <c r="H13" s="42">
        <f t="shared" si="2"/>
        <v>32</v>
      </c>
      <c r="I13" s="15">
        <v>32</v>
      </c>
      <c r="J13" s="15">
        <v>0</v>
      </c>
      <c r="K13" s="15">
        <v>0</v>
      </c>
      <c r="L13" s="15">
        <v>0</v>
      </c>
      <c r="M13" s="43">
        <f t="shared" si="3"/>
        <v>5</v>
      </c>
      <c r="N13" s="42">
        <f t="shared" si="4"/>
        <v>36</v>
      </c>
      <c r="O13" s="15">
        <v>16</v>
      </c>
      <c r="P13" s="15">
        <v>15</v>
      </c>
      <c r="Q13" s="15">
        <v>0</v>
      </c>
      <c r="R13" s="15">
        <v>5</v>
      </c>
      <c r="S13" s="15">
        <v>0</v>
      </c>
      <c r="T13" s="42">
        <f t="shared" si="5"/>
        <v>1</v>
      </c>
      <c r="U13" s="15">
        <v>26</v>
      </c>
      <c r="V13" s="15">
        <v>15</v>
      </c>
      <c r="W13" s="42">
        <v>8</v>
      </c>
      <c r="X13" s="15">
        <v>1</v>
      </c>
      <c r="Y13" s="17">
        <f t="shared" si="6"/>
        <v>0.70270270270270274</v>
      </c>
      <c r="Z13" s="17">
        <f t="shared" si="1"/>
        <v>0.40540540540540543</v>
      </c>
      <c r="AA13" s="18"/>
      <c r="AB13" s="18"/>
      <c r="AC13" s="18"/>
      <c r="AD13" s="18"/>
    </row>
    <row r="14" spans="1:30" s="19" customFormat="1" ht="19.5" customHeight="1" x14ac:dyDescent="0.3">
      <c r="A14" s="72"/>
      <c r="B14" s="58"/>
      <c r="C14" s="15" t="s">
        <v>45</v>
      </c>
      <c r="D14" s="15">
        <v>38</v>
      </c>
      <c r="E14" s="15">
        <v>1</v>
      </c>
      <c r="F14" s="15">
        <v>0</v>
      </c>
      <c r="G14" s="42">
        <f t="shared" si="0"/>
        <v>37</v>
      </c>
      <c r="H14" s="42">
        <f t="shared" si="2"/>
        <v>23</v>
      </c>
      <c r="I14" s="15">
        <v>23</v>
      </c>
      <c r="J14" s="15">
        <v>0</v>
      </c>
      <c r="K14" s="15">
        <v>0</v>
      </c>
      <c r="L14" s="15">
        <v>0</v>
      </c>
      <c r="M14" s="43">
        <f t="shared" si="3"/>
        <v>14</v>
      </c>
      <c r="N14" s="42">
        <f t="shared" si="4"/>
        <v>28</v>
      </c>
      <c r="O14" s="15">
        <v>7</v>
      </c>
      <c r="P14" s="15">
        <v>9</v>
      </c>
      <c r="Q14" s="15">
        <v>9</v>
      </c>
      <c r="R14" s="15">
        <v>3</v>
      </c>
      <c r="S14" s="15">
        <v>0</v>
      </c>
      <c r="T14" s="42">
        <f t="shared" si="5"/>
        <v>9</v>
      </c>
      <c r="U14" s="15">
        <v>23</v>
      </c>
      <c r="V14" s="15">
        <v>20</v>
      </c>
      <c r="W14" s="42">
        <f>G14-U14</f>
        <v>14</v>
      </c>
      <c r="X14" s="15">
        <v>7</v>
      </c>
      <c r="Y14" s="17">
        <f t="shared" si="6"/>
        <v>0.6216216216216216</v>
      </c>
      <c r="Z14" s="17">
        <f t="shared" si="1"/>
        <v>0.54054054054054057</v>
      </c>
    </row>
    <row r="15" spans="1:30" s="19" customFormat="1" ht="19.5" customHeight="1" x14ac:dyDescent="0.3">
      <c r="A15" s="72"/>
      <c r="B15" s="58"/>
      <c r="C15" s="21" t="s">
        <v>95</v>
      </c>
      <c r="D15" s="15">
        <v>27</v>
      </c>
      <c r="E15" s="15">
        <v>0</v>
      </c>
      <c r="F15" s="15">
        <v>0</v>
      </c>
      <c r="G15" s="42">
        <f t="shared" si="0"/>
        <v>27</v>
      </c>
      <c r="H15" s="42">
        <f t="shared" si="2"/>
        <v>26</v>
      </c>
      <c r="I15" s="15">
        <v>17</v>
      </c>
      <c r="J15" s="15">
        <v>0</v>
      </c>
      <c r="K15" s="15">
        <v>9</v>
      </c>
      <c r="L15" s="15">
        <v>0</v>
      </c>
      <c r="M15" s="43">
        <f t="shared" si="3"/>
        <v>1</v>
      </c>
      <c r="N15" s="42">
        <f t="shared" si="4"/>
        <v>23</v>
      </c>
      <c r="O15" s="15">
        <v>11</v>
      </c>
      <c r="P15" s="15">
        <v>7</v>
      </c>
      <c r="Q15" s="15">
        <v>3</v>
      </c>
      <c r="R15" s="15">
        <v>2</v>
      </c>
      <c r="S15" s="15">
        <v>0</v>
      </c>
      <c r="T15" s="42">
        <f t="shared" si="5"/>
        <v>4</v>
      </c>
      <c r="U15" s="15">
        <v>23</v>
      </c>
      <c r="V15" s="15">
        <v>7</v>
      </c>
      <c r="W15" s="42">
        <f>G15-U15</f>
        <v>4</v>
      </c>
      <c r="X15" s="15">
        <v>0</v>
      </c>
      <c r="Y15" s="17">
        <f t="shared" si="6"/>
        <v>0.85185185185185186</v>
      </c>
      <c r="Z15" s="17">
        <f t="shared" si="1"/>
        <v>0.25925925925925924</v>
      </c>
    </row>
    <row r="16" spans="1:30" s="19" customFormat="1" ht="19.5" customHeight="1" x14ac:dyDescent="0.3">
      <c r="A16" s="72"/>
      <c r="B16" s="58"/>
      <c r="C16" s="21" t="s">
        <v>96</v>
      </c>
      <c r="D16" s="15">
        <v>19</v>
      </c>
      <c r="E16" s="15">
        <v>0</v>
      </c>
      <c r="F16" s="15">
        <v>0</v>
      </c>
      <c r="G16" s="42">
        <f t="shared" si="0"/>
        <v>19</v>
      </c>
      <c r="H16" s="42">
        <f t="shared" si="2"/>
        <v>13</v>
      </c>
      <c r="I16" s="15">
        <v>8</v>
      </c>
      <c r="J16" s="15">
        <v>0</v>
      </c>
      <c r="K16" s="15">
        <v>4</v>
      </c>
      <c r="L16" s="15">
        <v>1</v>
      </c>
      <c r="M16" s="43">
        <f t="shared" si="3"/>
        <v>6</v>
      </c>
      <c r="N16" s="42">
        <f t="shared" si="4"/>
        <v>15</v>
      </c>
      <c r="O16" s="15">
        <v>5</v>
      </c>
      <c r="P16" s="15">
        <v>2</v>
      </c>
      <c r="Q16" s="15">
        <v>4</v>
      </c>
      <c r="R16" s="15">
        <v>2</v>
      </c>
      <c r="S16" s="15">
        <v>2</v>
      </c>
      <c r="T16" s="42">
        <f t="shared" si="5"/>
        <v>4</v>
      </c>
      <c r="U16" s="15">
        <v>12</v>
      </c>
      <c r="V16" s="15">
        <v>2</v>
      </c>
      <c r="W16" s="42">
        <v>6</v>
      </c>
      <c r="X16" s="15">
        <v>1</v>
      </c>
      <c r="Y16" s="17">
        <f t="shared" si="6"/>
        <v>0.63157894736842102</v>
      </c>
      <c r="Z16" s="17">
        <f t="shared" si="1"/>
        <v>0.10526315789473684</v>
      </c>
    </row>
    <row r="17" spans="1:26" s="19" customFormat="1" ht="19.5" customHeight="1" x14ac:dyDescent="0.3">
      <c r="A17" s="72"/>
      <c r="B17" s="58"/>
      <c r="C17" s="21" t="s">
        <v>46</v>
      </c>
      <c r="D17" s="15">
        <v>16</v>
      </c>
      <c r="E17" s="15">
        <v>0</v>
      </c>
      <c r="F17" s="15">
        <v>0</v>
      </c>
      <c r="G17" s="42">
        <f t="shared" si="0"/>
        <v>16</v>
      </c>
      <c r="H17" s="42">
        <f t="shared" si="2"/>
        <v>12</v>
      </c>
      <c r="I17" s="15">
        <v>7</v>
      </c>
      <c r="J17" s="15">
        <v>0</v>
      </c>
      <c r="K17" s="15">
        <v>4</v>
      </c>
      <c r="L17" s="15">
        <v>1</v>
      </c>
      <c r="M17" s="43">
        <f t="shared" si="3"/>
        <v>4</v>
      </c>
      <c r="N17" s="42">
        <f t="shared" si="4"/>
        <v>13</v>
      </c>
      <c r="O17" s="15">
        <v>5</v>
      </c>
      <c r="P17" s="15">
        <v>3</v>
      </c>
      <c r="Q17" s="15">
        <v>2</v>
      </c>
      <c r="R17" s="15">
        <v>2</v>
      </c>
      <c r="S17" s="15">
        <v>1</v>
      </c>
      <c r="T17" s="42">
        <f t="shared" si="5"/>
        <v>3</v>
      </c>
      <c r="U17" s="15">
        <v>13</v>
      </c>
      <c r="V17" s="15">
        <v>3</v>
      </c>
      <c r="W17" s="42">
        <f t="shared" si="7"/>
        <v>3</v>
      </c>
      <c r="X17" s="15">
        <v>1</v>
      </c>
      <c r="Y17" s="17">
        <f t="shared" si="6"/>
        <v>0.8125</v>
      </c>
      <c r="Z17" s="17">
        <f t="shared" si="1"/>
        <v>0.1875</v>
      </c>
    </row>
    <row r="18" spans="1:26" s="19" customFormat="1" ht="19.5" customHeight="1" x14ac:dyDescent="0.3">
      <c r="A18" s="72"/>
      <c r="B18" s="58"/>
      <c r="C18" s="22" t="s">
        <v>97</v>
      </c>
      <c r="D18" s="15">
        <v>29</v>
      </c>
      <c r="E18" s="15">
        <v>0</v>
      </c>
      <c r="F18" s="15">
        <v>0</v>
      </c>
      <c r="G18" s="42">
        <f t="shared" si="0"/>
        <v>29</v>
      </c>
      <c r="H18" s="42">
        <f t="shared" si="2"/>
        <v>27</v>
      </c>
      <c r="I18" s="15">
        <v>27</v>
      </c>
      <c r="J18" s="15">
        <v>0</v>
      </c>
      <c r="K18" s="15">
        <v>0</v>
      </c>
      <c r="L18" s="15">
        <v>0</v>
      </c>
      <c r="M18" s="43">
        <f t="shared" si="3"/>
        <v>2</v>
      </c>
      <c r="N18" s="42">
        <f t="shared" si="4"/>
        <v>26</v>
      </c>
      <c r="O18" s="15">
        <v>7</v>
      </c>
      <c r="P18" s="15">
        <v>3</v>
      </c>
      <c r="Q18" s="15">
        <v>5</v>
      </c>
      <c r="R18" s="15">
        <v>11</v>
      </c>
      <c r="S18" s="15">
        <v>0</v>
      </c>
      <c r="T18" s="42">
        <f t="shared" si="5"/>
        <v>3</v>
      </c>
      <c r="U18" s="15">
        <v>25</v>
      </c>
      <c r="V18" s="15">
        <v>3</v>
      </c>
      <c r="W18" s="42">
        <f t="shared" si="7"/>
        <v>4</v>
      </c>
      <c r="X18" s="15">
        <v>0</v>
      </c>
      <c r="Y18" s="17">
        <f t="shared" si="6"/>
        <v>0.86206896551724133</v>
      </c>
      <c r="Z18" s="17">
        <f t="shared" si="1"/>
        <v>0.10344827586206896</v>
      </c>
    </row>
    <row r="19" spans="1:26" s="19" customFormat="1" ht="19.5" customHeight="1" x14ac:dyDescent="0.3">
      <c r="A19" s="72"/>
      <c r="B19" s="58"/>
      <c r="C19" s="22" t="s">
        <v>98</v>
      </c>
      <c r="D19" s="15">
        <v>29</v>
      </c>
      <c r="E19" s="15">
        <v>0</v>
      </c>
      <c r="F19" s="15">
        <v>0</v>
      </c>
      <c r="G19" s="42">
        <f t="shared" si="0"/>
        <v>29</v>
      </c>
      <c r="H19" s="42">
        <f t="shared" si="2"/>
        <v>22</v>
      </c>
      <c r="I19" s="15">
        <v>22</v>
      </c>
      <c r="J19" s="15">
        <v>0</v>
      </c>
      <c r="K19" s="15">
        <v>0</v>
      </c>
      <c r="L19" s="15">
        <v>0</v>
      </c>
      <c r="M19" s="43">
        <f t="shared" si="3"/>
        <v>7</v>
      </c>
      <c r="N19" s="42">
        <f t="shared" si="4"/>
        <v>20</v>
      </c>
      <c r="O19" s="15">
        <v>9</v>
      </c>
      <c r="P19" s="15">
        <v>8</v>
      </c>
      <c r="Q19" s="15">
        <v>2</v>
      </c>
      <c r="R19" s="15">
        <v>1</v>
      </c>
      <c r="S19" s="15">
        <v>0</v>
      </c>
      <c r="T19" s="42">
        <f t="shared" si="5"/>
        <v>9</v>
      </c>
      <c r="U19" s="15">
        <v>20</v>
      </c>
      <c r="V19" s="15">
        <v>8</v>
      </c>
      <c r="W19" s="42">
        <f t="shared" si="7"/>
        <v>9</v>
      </c>
      <c r="X19" s="15">
        <v>4</v>
      </c>
      <c r="Y19" s="17">
        <f t="shared" si="6"/>
        <v>0.68965517241379315</v>
      </c>
      <c r="Z19" s="17">
        <f t="shared" si="1"/>
        <v>0.27586206896551724</v>
      </c>
    </row>
    <row r="20" spans="1:26" s="25" customFormat="1" ht="19.5" customHeight="1" x14ac:dyDescent="0.3">
      <c r="A20" s="72"/>
      <c r="B20" s="58"/>
      <c r="C20" s="23" t="s">
        <v>99</v>
      </c>
      <c r="D20" s="20">
        <v>26</v>
      </c>
      <c r="E20" s="20">
        <v>0</v>
      </c>
      <c r="F20" s="20">
        <v>0</v>
      </c>
      <c r="G20" s="42">
        <f t="shared" si="0"/>
        <v>26</v>
      </c>
      <c r="H20" s="42">
        <f t="shared" si="2"/>
        <v>17</v>
      </c>
      <c r="I20" s="20">
        <v>17</v>
      </c>
      <c r="J20" s="20">
        <v>0</v>
      </c>
      <c r="K20" s="20">
        <v>0</v>
      </c>
      <c r="L20" s="20">
        <v>0</v>
      </c>
      <c r="M20" s="43">
        <f t="shared" si="3"/>
        <v>9</v>
      </c>
      <c r="N20" s="42">
        <f t="shared" si="4"/>
        <v>19</v>
      </c>
      <c r="O20" s="20">
        <v>5</v>
      </c>
      <c r="P20" s="20">
        <v>9</v>
      </c>
      <c r="Q20" s="20">
        <v>2</v>
      </c>
      <c r="R20" s="20">
        <v>3</v>
      </c>
      <c r="S20" s="20">
        <v>0</v>
      </c>
      <c r="T20" s="42">
        <f t="shared" si="5"/>
        <v>7</v>
      </c>
      <c r="U20" s="20">
        <v>16</v>
      </c>
      <c r="V20" s="20">
        <v>9</v>
      </c>
      <c r="W20" s="42">
        <f t="shared" si="7"/>
        <v>10</v>
      </c>
      <c r="X20" s="20">
        <v>3</v>
      </c>
      <c r="Y20" s="24">
        <f>U20/G20*100%</f>
        <v>0.61538461538461542</v>
      </c>
      <c r="Z20" s="24">
        <f>V20/G20*100%</f>
        <v>0.34615384615384615</v>
      </c>
    </row>
    <row r="21" spans="1:26" s="25" customFormat="1" ht="19.5" customHeight="1" x14ac:dyDescent="0.3">
      <c r="A21" s="72"/>
      <c r="B21" s="58"/>
      <c r="C21" s="23" t="s">
        <v>100</v>
      </c>
      <c r="D21" s="20">
        <v>17</v>
      </c>
      <c r="E21" s="20">
        <v>0</v>
      </c>
      <c r="F21" s="20">
        <v>0</v>
      </c>
      <c r="G21" s="42">
        <f t="shared" si="0"/>
        <v>17</v>
      </c>
      <c r="H21" s="42">
        <f t="shared" si="2"/>
        <v>16</v>
      </c>
      <c r="I21" s="20">
        <v>16</v>
      </c>
      <c r="J21" s="20">
        <v>0</v>
      </c>
      <c r="K21" s="20">
        <v>0</v>
      </c>
      <c r="L21" s="20">
        <v>0</v>
      </c>
      <c r="M21" s="43">
        <f t="shared" si="3"/>
        <v>1</v>
      </c>
      <c r="N21" s="42">
        <f t="shared" si="4"/>
        <v>14</v>
      </c>
      <c r="O21" s="20">
        <v>10</v>
      </c>
      <c r="P21" s="20">
        <v>4</v>
      </c>
      <c r="Q21" s="20">
        <v>0</v>
      </c>
      <c r="R21" s="20">
        <v>0</v>
      </c>
      <c r="S21" s="20">
        <v>0</v>
      </c>
      <c r="T21" s="42">
        <f t="shared" si="5"/>
        <v>3</v>
      </c>
      <c r="U21" s="20">
        <v>14</v>
      </c>
      <c r="V21" s="20">
        <v>4</v>
      </c>
      <c r="W21" s="42">
        <f t="shared" si="7"/>
        <v>3</v>
      </c>
      <c r="X21" s="20">
        <v>1</v>
      </c>
      <c r="Y21" s="24">
        <f t="shared" ref="Y21:Y81" si="8">U21/G21*100%</f>
        <v>0.82352941176470584</v>
      </c>
      <c r="Z21" s="24">
        <f t="shared" ref="Z21:Z81" si="9">V21/G21*100%</f>
        <v>0.23529411764705882</v>
      </c>
    </row>
    <row r="22" spans="1:26" s="25" customFormat="1" ht="19.5" customHeight="1" x14ac:dyDescent="0.3">
      <c r="A22" s="72"/>
      <c r="B22" s="58"/>
      <c r="C22" s="23" t="s">
        <v>47</v>
      </c>
      <c r="D22" s="20">
        <v>28</v>
      </c>
      <c r="E22" s="20">
        <v>0</v>
      </c>
      <c r="F22" s="20">
        <v>0</v>
      </c>
      <c r="G22" s="42">
        <f t="shared" si="0"/>
        <v>28</v>
      </c>
      <c r="H22" s="42">
        <f t="shared" si="2"/>
        <v>13</v>
      </c>
      <c r="I22" s="20">
        <v>13</v>
      </c>
      <c r="J22" s="20">
        <v>0</v>
      </c>
      <c r="K22" s="20">
        <v>0</v>
      </c>
      <c r="L22" s="20">
        <v>0</v>
      </c>
      <c r="M22" s="43">
        <f t="shared" si="3"/>
        <v>15</v>
      </c>
      <c r="N22" s="42">
        <f t="shared" si="4"/>
        <v>13</v>
      </c>
      <c r="O22" s="20">
        <v>7</v>
      </c>
      <c r="P22" s="20">
        <v>5</v>
      </c>
      <c r="Q22" s="20">
        <v>0</v>
      </c>
      <c r="R22" s="20">
        <v>1</v>
      </c>
      <c r="S22" s="20">
        <v>0</v>
      </c>
      <c r="T22" s="42">
        <f>G22-N22</f>
        <v>15</v>
      </c>
      <c r="U22" s="20">
        <v>12</v>
      </c>
      <c r="V22" s="20">
        <v>5</v>
      </c>
      <c r="W22" s="42">
        <f t="shared" si="7"/>
        <v>16</v>
      </c>
      <c r="X22" s="20">
        <v>9</v>
      </c>
      <c r="Y22" s="24">
        <f>U22/G22*100%</f>
        <v>0.42857142857142855</v>
      </c>
      <c r="Z22" s="24">
        <f t="shared" si="9"/>
        <v>0.17857142857142858</v>
      </c>
    </row>
    <row r="23" spans="1:26" s="19" customFormat="1" ht="19.5" customHeight="1" x14ac:dyDescent="0.3">
      <c r="A23" s="72"/>
      <c r="B23" s="63" t="s">
        <v>55</v>
      </c>
      <c r="C23" s="63"/>
      <c r="D23" s="26">
        <f>SUM(D9:D22)</f>
        <v>360</v>
      </c>
      <c r="E23" s="26">
        <f>SUM(E9:E22)</f>
        <v>5</v>
      </c>
      <c r="F23" s="26">
        <f>SUM(F9:F22)</f>
        <v>0</v>
      </c>
      <c r="G23" s="26">
        <f>D23-(E23+F23)</f>
        <v>355</v>
      </c>
      <c r="H23" s="27">
        <f>SUM(I23:L23)</f>
        <v>284</v>
      </c>
      <c r="I23" s="26">
        <f>SUM(I9:I22)</f>
        <v>265</v>
      </c>
      <c r="J23" s="26">
        <f>SUM(J9:J22)</f>
        <v>0</v>
      </c>
      <c r="K23" s="26">
        <f>SUM(K9:K22)</f>
        <v>17</v>
      </c>
      <c r="L23" s="26">
        <f>SUM(L9:L22)</f>
        <v>2</v>
      </c>
      <c r="M23" s="26">
        <f>G23-H23</f>
        <v>71</v>
      </c>
      <c r="N23" s="26">
        <f>SUM(O23:S23)</f>
        <v>294</v>
      </c>
      <c r="O23" s="26">
        <f>SUM(O9:O22)</f>
        <v>122</v>
      </c>
      <c r="P23" s="26">
        <f>SUM(P9:P22)</f>
        <v>79</v>
      </c>
      <c r="Q23" s="26">
        <f>SUM(Q9:Q22)</f>
        <v>40</v>
      </c>
      <c r="R23" s="26">
        <f>SUM(R9:R22)</f>
        <v>38</v>
      </c>
      <c r="S23" s="26">
        <f>SUM(S9:S22)</f>
        <v>15</v>
      </c>
      <c r="T23" s="26">
        <f>G23-N23</f>
        <v>61</v>
      </c>
      <c r="U23" s="26">
        <f>SUM(U9:U22)</f>
        <v>266</v>
      </c>
      <c r="V23" s="26">
        <f>SUM(V9:V22)</f>
        <v>150</v>
      </c>
      <c r="W23" s="26">
        <f>G23-U23</f>
        <v>89</v>
      </c>
      <c r="X23" s="26">
        <f>SUM(X9:X22)</f>
        <v>28</v>
      </c>
      <c r="Y23" s="28">
        <f>U23/G23*100%</f>
        <v>0.74929577464788732</v>
      </c>
      <c r="Z23" s="28">
        <f>V23/G23*100%</f>
        <v>0.42253521126760563</v>
      </c>
    </row>
    <row r="24" spans="1:26" s="19" customFormat="1" ht="19.5" customHeight="1" x14ac:dyDescent="0.3">
      <c r="A24" s="72"/>
      <c r="B24" s="58" t="s">
        <v>82</v>
      </c>
      <c r="C24" s="22" t="s">
        <v>105</v>
      </c>
      <c r="D24" s="15">
        <v>11</v>
      </c>
      <c r="E24" s="15">
        <v>0</v>
      </c>
      <c r="F24" s="15">
        <v>0</v>
      </c>
      <c r="G24" s="42">
        <f t="shared" si="0"/>
        <v>11</v>
      </c>
      <c r="H24" s="42">
        <f t="shared" ref="H24:H27" si="10">SUM(I24:L24)</f>
        <v>11</v>
      </c>
      <c r="I24" s="15">
        <v>11</v>
      </c>
      <c r="J24" s="15">
        <v>0</v>
      </c>
      <c r="K24" s="15">
        <v>0</v>
      </c>
      <c r="L24" s="15">
        <v>0</v>
      </c>
      <c r="M24" s="42">
        <f>G24-H24</f>
        <v>0</v>
      </c>
      <c r="N24" s="42">
        <f t="shared" ref="N24:N27" si="11">SUM(O24:S24)</f>
        <v>11</v>
      </c>
      <c r="O24" s="15">
        <v>4</v>
      </c>
      <c r="P24" s="15">
        <v>5</v>
      </c>
      <c r="Q24" s="15">
        <v>2</v>
      </c>
      <c r="R24" s="15">
        <v>0</v>
      </c>
      <c r="S24" s="15">
        <v>0</v>
      </c>
      <c r="T24" s="42">
        <f t="shared" ref="T24:T31" si="12">G24-N24</f>
        <v>0</v>
      </c>
      <c r="U24" s="15">
        <v>11</v>
      </c>
      <c r="V24" s="15">
        <v>11</v>
      </c>
      <c r="W24" s="42">
        <f t="shared" ref="W24:W27" si="13">G24-U24</f>
        <v>0</v>
      </c>
      <c r="X24" s="15">
        <v>0</v>
      </c>
      <c r="Y24" s="17">
        <f t="shared" si="8"/>
        <v>1</v>
      </c>
      <c r="Z24" s="17">
        <f t="shared" si="9"/>
        <v>1</v>
      </c>
    </row>
    <row r="25" spans="1:26" s="19" customFormat="1" ht="19.5" customHeight="1" x14ac:dyDescent="0.3">
      <c r="A25" s="72"/>
      <c r="B25" s="58"/>
      <c r="C25" s="22" t="s">
        <v>71</v>
      </c>
      <c r="D25" s="15">
        <v>7</v>
      </c>
      <c r="E25" s="15">
        <v>0</v>
      </c>
      <c r="F25" s="15">
        <v>0</v>
      </c>
      <c r="G25" s="42">
        <f>D25-(E25+F25)</f>
        <v>7</v>
      </c>
      <c r="H25" s="42">
        <f>SUM(I25:L25)</f>
        <v>7</v>
      </c>
      <c r="I25" s="15">
        <v>7</v>
      </c>
      <c r="J25" s="15">
        <v>0</v>
      </c>
      <c r="K25" s="15">
        <v>0</v>
      </c>
      <c r="L25" s="15">
        <v>0</v>
      </c>
      <c r="M25" s="42">
        <f t="shared" ref="M25:M27" si="14">G25-H25</f>
        <v>0</v>
      </c>
      <c r="N25" s="42">
        <f t="shared" si="11"/>
        <v>7</v>
      </c>
      <c r="O25" s="15">
        <v>1</v>
      </c>
      <c r="P25" s="15">
        <v>3</v>
      </c>
      <c r="Q25" s="15">
        <v>0</v>
      </c>
      <c r="R25" s="15">
        <v>3</v>
      </c>
      <c r="S25" s="15">
        <v>0</v>
      </c>
      <c r="T25" s="42">
        <f t="shared" si="12"/>
        <v>0</v>
      </c>
      <c r="U25" s="15">
        <v>7</v>
      </c>
      <c r="V25" s="15">
        <v>3</v>
      </c>
      <c r="W25" s="42">
        <f t="shared" si="13"/>
        <v>0</v>
      </c>
      <c r="X25" s="15">
        <v>0</v>
      </c>
      <c r="Y25" s="17">
        <f t="shared" si="8"/>
        <v>1</v>
      </c>
      <c r="Z25" s="17">
        <f t="shared" si="9"/>
        <v>0.42857142857142855</v>
      </c>
    </row>
    <row r="26" spans="1:26" s="19" customFormat="1" ht="19.5" customHeight="1" x14ac:dyDescent="0.3">
      <c r="A26" s="72"/>
      <c r="B26" s="58"/>
      <c r="C26" s="22" t="s">
        <v>57</v>
      </c>
      <c r="D26" s="15">
        <v>10</v>
      </c>
      <c r="E26" s="15">
        <v>1</v>
      </c>
      <c r="F26" s="15">
        <v>0</v>
      </c>
      <c r="G26" s="42">
        <f t="shared" si="0"/>
        <v>9</v>
      </c>
      <c r="H26" s="42">
        <f t="shared" si="10"/>
        <v>7</v>
      </c>
      <c r="I26" s="15">
        <v>7</v>
      </c>
      <c r="J26" s="15">
        <v>0</v>
      </c>
      <c r="K26" s="15">
        <v>0</v>
      </c>
      <c r="L26" s="15">
        <v>0</v>
      </c>
      <c r="M26" s="42">
        <f t="shared" si="14"/>
        <v>2</v>
      </c>
      <c r="N26" s="42">
        <f t="shared" si="11"/>
        <v>4</v>
      </c>
      <c r="O26" s="15">
        <v>3</v>
      </c>
      <c r="P26" s="15">
        <v>1</v>
      </c>
      <c r="Q26" s="15">
        <v>0</v>
      </c>
      <c r="R26" s="15">
        <v>0</v>
      </c>
      <c r="S26" s="15">
        <v>0</v>
      </c>
      <c r="T26" s="42">
        <f t="shared" si="12"/>
        <v>5</v>
      </c>
      <c r="U26" s="15">
        <v>4</v>
      </c>
      <c r="V26" s="15">
        <v>4</v>
      </c>
      <c r="W26" s="42">
        <f t="shared" si="13"/>
        <v>5</v>
      </c>
      <c r="X26" s="15">
        <v>3</v>
      </c>
      <c r="Y26" s="17">
        <f t="shared" si="8"/>
        <v>0.44444444444444442</v>
      </c>
      <c r="Z26" s="17">
        <f>V26/G26*100%</f>
        <v>0.44444444444444442</v>
      </c>
    </row>
    <row r="27" spans="1:26" s="19" customFormat="1" ht="19.5" customHeight="1" x14ac:dyDescent="0.3">
      <c r="A27" s="72"/>
      <c r="B27" s="58"/>
      <c r="C27" s="22" t="s">
        <v>58</v>
      </c>
      <c r="D27" s="15">
        <v>14</v>
      </c>
      <c r="E27" s="15">
        <v>0</v>
      </c>
      <c r="F27" s="15">
        <v>0</v>
      </c>
      <c r="G27" s="42">
        <f t="shared" si="0"/>
        <v>14</v>
      </c>
      <c r="H27" s="42">
        <f t="shared" si="10"/>
        <v>6</v>
      </c>
      <c r="I27" s="15">
        <v>3</v>
      </c>
      <c r="J27" s="15">
        <v>0</v>
      </c>
      <c r="K27" s="15">
        <v>3</v>
      </c>
      <c r="L27" s="15">
        <v>0</v>
      </c>
      <c r="M27" s="42">
        <f t="shared" si="14"/>
        <v>8</v>
      </c>
      <c r="N27" s="42">
        <f t="shared" si="11"/>
        <v>6</v>
      </c>
      <c r="O27" s="15">
        <v>2</v>
      </c>
      <c r="P27" s="15">
        <v>4</v>
      </c>
      <c r="Q27" s="15">
        <v>0</v>
      </c>
      <c r="R27" s="15">
        <v>0</v>
      </c>
      <c r="S27" s="15">
        <v>0</v>
      </c>
      <c r="T27" s="42">
        <f t="shared" si="12"/>
        <v>8</v>
      </c>
      <c r="U27" s="15">
        <v>6</v>
      </c>
      <c r="V27" s="15">
        <v>6</v>
      </c>
      <c r="W27" s="42">
        <f t="shared" si="13"/>
        <v>8</v>
      </c>
      <c r="X27" s="15">
        <v>5</v>
      </c>
      <c r="Y27" s="17">
        <f>U27/G27*100%</f>
        <v>0.42857142857142855</v>
      </c>
      <c r="Z27" s="17">
        <f>V27/G27*100%</f>
        <v>0.42857142857142855</v>
      </c>
    </row>
    <row r="28" spans="1:26" s="19" customFormat="1" ht="19.5" customHeight="1" x14ac:dyDescent="0.3">
      <c r="A28" s="72"/>
      <c r="B28" s="63" t="s">
        <v>56</v>
      </c>
      <c r="C28" s="63"/>
      <c r="D28" s="26">
        <f>SUM(D24:D27)</f>
        <v>42</v>
      </c>
      <c r="E28" s="26">
        <f>SUM(E24:E27)</f>
        <v>1</v>
      </c>
      <c r="F28" s="26">
        <f>SUM(F24:F27)</f>
        <v>0</v>
      </c>
      <c r="G28" s="26">
        <f>D28-(E28+F28)</f>
        <v>41</v>
      </c>
      <c r="H28" s="27">
        <f>SUM(I28:L28)</f>
        <v>31</v>
      </c>
      <c r="I28" s="26">
        <f>SUM(I24:I27)</f>
        <v>28</v>
      </c>
      <c r="J28" s="26">
        <f>SUM(J24:J27)</f>
        <v>0</v>
      </c>
      <c r="K28" s="26">
        <f>SUM(K24:K27)</f>
        <v>3</v>
      </c>
      <c r="L28" s="26">
        <f>SUM(L24:L27)</f>
        <v>0</v>
      </c>
      <c r="M28" s="26">
        <f>G28-H28</f>
        <v>10</v>
      </c>
      <c r="N28" s="26">
        <f>SUM(O28:S28)</f>
        <v>28</v>
      </c>
      <c r="O28" s="26">
        <f>SUM(O24:O27)</f>
        <v>10</v>
      </c>
      <c r="P28" s="26">
        <f>SUM(P24:P27)</f>
        <v>13</v>
      </c>
      <c r="Q28" s="26">
        <f>SUM(Q24:Q27)</f>
        <v>2</v>
      </c>
      <c r="R28" s="26">
        <f>SUM(R24:R27)</f>
        <v>3</v>
      </c>
      <c r="S28" s="26">
        <f>SUM(S24:S27)</f>
        <v>0</v>
      </c>
      <c r="T28" s="26">
        <f>G28-N28</f>
        <v>13</v>
      </c>
      <c r="U28" s="26">
        <f>SUM(U24:U27)</f>
        <v>28</v>
      </c>
      <c r="V28" s="26">
        <f>SUM(V24:V27)</f>
        <v>24</v>
      </c>
      <c r="W28" s="26">
        <f>G28-U28</f>
        <v>13</v>
      </c>
      <c r="X28" s="26">
        <f>SUM(X24:X27)</f>
        <v>8</v>
      </c>
      <c r="Y28" s="28">
        <f>U28/G28*100%</f>
        <v>0.68292682926829273</v>
      </c>
      <c r="Z28" s="28">
        <f>V28/G28*100%</f>
        <v>0.58536585365853655</v>
      </c>
    </row>
    <row r="29" spans="1:26" s="25" customFormat="1" ht="19.5" customHeight="1" x14ac:dyDescent="0.3">
      <c r="A29" s="72"/>
      <c r="B29" s="62" t="s">
        <v>83</v>
      </c>
      <c r="C29" s="23" t="s">
        <v>66</v>
      </c>
      <c r="D29" s="20">
        <v>15</v>
      </c>
      <c r="E29" s="20">
        <v>0</v>
      </c>
      <c r="F29" s="20">
        <v>0</v>
      </c>
      <c r="G29" s="42">
        <f t="shared" ref="G29:G31" si="15">D29-(E29+F29)</f>
        <v>15</v>
      </c>
      <c r="H29" s="42">
        <f>SUM(I29:L29)</f>
        <v>7</v>
      </c>
      <c r="I29" s="40">
        <v>7</v>
      </c>
      <c r="J29" s="40">
        <v>0</v>
      </c>
      <c r="K29" s="40">
        <v>0</v>
      </c>
      <c r="L29" s="40">
        <v>0</v>
      </c>
      <c r="M29" s="42">
        <f>G29-H29</f>
        <v>8</v>
      </c>
      <c r="N29" s="42">
        <f t="shared" ref="N29" si="16">SUM(O29:S29)</f>
        <v>13</v>
      </c>
      <c r="O29" s="20">
        <v>2</v>
      </c>
      <c r="P29" s="20">
        <v>8</v>
      </c>
      <c r="Q29" s="20">
        <v>0</v>
      </c>
      <c r="R29" s="20">
        <v>3</v>
      </c>
      <c r="S29" s="20">
        <v>0</v>
      </c>
      <c r="T29" s="42">
        <f t="shared" si="12"/>
        <v>2</v>
      </c>
      <c r="U29" s="20">
        <v>7</v>
      </c>
      <c r="V29" s="20">
        <v>10</v>
      </c>
      <c r="W29" s="42">
        <f t="shared" si="7"/>
        <v>8</v>
      </c>
      <c r="X29" s="20">
        <v>2</v>
      </c>
      <c r="Y29" s="24">
        <f t="shared" si="8"/>
        <v>0.46666666666666667</v>
      </c>
      <c r="Z29" s="24">
        <f t="shared" si="9"/>
        <v>0.66666666666666663</v>
      </c>
    </row>
    <row r="30" spans="1:26" s="25" customFormat="1" ht="19.5" customHeight="1" x14ac:dyDescent="0.3">
      <c r="A30" s="72"/>
      <c r="B30" s="62"/>
      <c r="C30" s="23" t="s">
        <v>67</v>
      </c>
      <c r="D30" s="20">
        <v>39</v>
      </c>
      <c r="E30" s="20">
        <v>1</v>
      </c>
      <c r="F30" s="20">
        <v>0</v>
      </c>
      <c r="G30" s="42">
        <f t="shared" si="15"/>
        <v>38</v>
      </c>
      <c r="H30" s="42">
        <f t="shared" ref="H30:H31" si="17">SUM(I30:L30)</f>
        <v>36</v>
      </c>
      <c r="I30" s="40">
        <v>36</v>
      </c>
      <c r="J30" s="40">
        <v>0</v>
      </c>
      <c r="K30" s="40">
        <v>0</v>
      </c>
      <c r="L30" s="40">
        <v>0</v>
      </c>
      <c r="M30" s="42">
        <f t="shared" ref="M30:M31" si="18">G30-H30</f>
        <v>2</v>
      </c>
      <c r="N30" s="42">
        <f t="shared" ref="N30:N31" si="19">SUM(O30:S30)</f>
        <v>34</v>
      </c>
      <c r="O30" s="20">
        <v>1</v>
      </c>
      <c r="P30" s="20">
        <v>13</v>
      </c>
      <c r="Q30" s="20">
        <v>0</v>
      </c>
      <c r="R30" s="20">
        <v>20</v>
      </c>
      <c r="S30" s="20">
        <v>0</v>
      </c>
      <c r="T30" s="42">
        <f t="shared" si="12"/>
        <v>4</v>
      </c>
      <c r="U30" s="20">
        <v>33</v>
      </c>
      <c r="V30" s="20">
        <v>11</v>
      </c>
      <c r="W30" s="42">
        <f t="shared" si="7"/>
        <v>5</v>
      </c>
      <c r="X30" s="20">
        <v>1</v>
      </c>
      <c r="Y30" s="24">
        <f t="shared" si="8"/>
        <v>0.86842105263157898</v>
      </c>
      <c r="Z30" s="24">
        <f t="shared" si="9"/>
        <v>0.28947368421052633</v>
      </c>
    </row>
    <row r="31" spans="1:26" s="19" customFormat="1" ht="19.5" customHeight="1" x14ac:dyDescent="0.3">
      <c r="A31" s="72"/>
      <c r="B31" s="62"/>
      <c r="C31" s="23" t="s">
        <v>68</v>
      </c>
      <c r="D31" s="15">
        <v>20</v>
      </c>
      <c r="E31" s="15">
        <v>0</v>
      </c>
      <c r="F31" s="15">
        <v>0</v>
      </c>
      <c r="G31" s="42">
        <f t="shared" si="15"/>
        <v>20</v>
      </c>
      <c r="H31" s="42">
        <f t="shared" si="17"/>
        <v>15</v>
      </c>
      <c r="I31" s="40">
        <v>15</v>
      </c>
      <c r="J31" s="40">
        <v>0</v>
      </c>
      <c r="K31" s="40">
        <v>0</v>
      </c>
      <c r="L31" s="40">
        <v>0</v>
      </c>
      <c r="M31" s="42">
        <f t="shared" si="18"/>
        <v>5</v>
      </c>
      <c r="N31" s="42">
        <f t="shared" si="19"/>
        <v>15</v>
      </c>
      <c r="O31" s="15">
        <v>1</v>
      </c>
      <c r="P31" s="15">
        <v>13</v>
      </c>
      <c r="Q31" s="15">
        <v>0</v>
      </c>
      <c r="R31" s="15">
        <v>1</v>
      </c>
      <c r="S31" s="15">
        <v>0</v>
      </c>
      <c r="T31" s="42">
        <f t="shared" si="12"/>
        <v>5</v>
      </c>
      <c r="U31" s="15">
        <v>14</v>
      </c>
      <c r="V31" s="15">
        <v>13</v>
      </c>
      <c r="W31" s="42">
        <f t="shared" si="7"/>
        <v>6</v>
      </c>
      <c r="X31" s="15">
        <v>2</v>
      </c>
      <c r="Y31" s="17">
        <f t="shared" si="8"/>
        <v>0.7</v>
      </c>
      <c r="Z31" s="17">
        <f t="shared" si="9"/>
        <v>0.65</v>
      </c>
    </row>
    <row r="32" spans="1:26" s="19" customFormat="1" ht="19.5" customHeight="1" x14ac:dyDescent="0.3">
      <c r="A32" s="72"/>
      <c r="B32" s="64" t="s">
        <v>69</v>
      </c>
      <c r="C32" s="64"/>
      <c r="D32" s="26">
        <f>SUM(D29:D31)</f>
        <v>74</v>
      </c>
      <c r="E32" s="26">
        <f>SUM(E29:E31)</f>
        <v>1</v>
      </c>
      <c r="F32" s="26">
        <f>SUM(F29:F31)</f>
        <v>0</v>
      </c>
      <c r="G32" s="26">
        <f>D32-(E32+F32)</f>
        <v>73</v>
      </c>
      <c r="H32" s="27">
        <f>SUM(I32:L32)</f>
        <v>58</v>
      </c>
      <c r="I32" s="26">
        <f>SUM(I29:I31)</f>
        <v>58</v>
      </c>
      <c r="J32" s="26">
        <f>SUM(J29:J31)</f>
        <v>0</v>
      </c>
      <c r="K32" s="26">
        <f>SUM(K29:K31)</f>
        <v>0</v>
      </c>
      <c r="L32" s="26">
        <f>SUM(L29:L31)</f>
        <v>0</v>
      </c>
      <c r="M32" s="26">
        <f>G32-H32</f>
        <v>15</v>
      </c>
      <c r="N32" s="26">
        <f>SUM(O32:S32)</f>
        <v>62</v>
      </c>
      <c r="O32" s="26">
        <f>SUM(O29:O31)</f>
        <v>4</v>
      </c>
      <c r="P32" s="26">
        <f>SUM(P29:P31)</f>
        <v>34</v>
      </c>
      <c r="Q32" s="26">
        <f>SUM(Q29:Q31)</f>
        <v>0</v>
      </c>
      <c r="R32" s="26">
        <f>SUM(R29:R31)</f>
        <v>24</v>
      </c>
      <c r="S32" s="26">
        <f>SUM(S29:S31)</f>
        <v>0</v>
      </c>
      <c r="T32" s="26">
        <f>G32-N32</f>
        <v>11</v>
      </c>
      <c r="U32" s="26">
        <f>SUM(U29:U31)</f>
        <v>54</v>
      </c>
      <c r="V32" s="26">
        <f>SUM(V29:V31)</f>
        <v>34</v>
      </c>
      <c r="W32" s="26">
        <f>G32-U32</f>
        <v>19</v>
      </c>
      <c r="X32" s="26">
        <f>SUM(X29:X31)</f>
        <v>5</v>
      </c>
      <c r="Y32" s="28">
        <f>U32/G32*100%</f>
        <v>0.73972602739726023</v>
      </c>
      <c r="Z32" s="28">
        <f>V32/G32*100%</f>
        <v>0.46575342465753422</v>
      </c>
    </row>
    <row r="33" spans="1:26" ht="31.5" customHeight="1" x14ac:dyDescent="0.25">
      <c r="A33" s="73" t="s">
        <v>72</v>
      </c>
      <c r="B33" s="73"/>
      <c r="C33" s="73"/>
      <c r="D33" s="12">
        <f>D23+D28+D32</f>
        <v>476</v>
      </c>
      <c r="E33" s="12">
        <f>E23+E28+E32</f>
        <v>7</v>
      </c>
      <c r="F33" s="12">
        <f>F23+F28+F32</f>
        <v>0</v>
      </c>
      <c r="G33" s="12">
        <f>D33-(E33+F33)</f>
        <v>469</v>
      </c>
      <c r="H33" s="13">
        <f>SUM(I33:L33)</f>
        <v>373</v>
      </c>
      <c r="I33" s="12">
        <f>I23+I28+I32</f>
        <v>351</v>
      </c>
      <c r="J33" s="12">
        <f>J23+J28+J32</f>
        <v>0</v>
      </c>
      <c r="K33" s="12">
        <f>K23+K28+K32</f>
        <v>20</v>
      </c>
      <c r="L33" s="12">
        <f>L23+L28+L32</f>
        <v>2</v>
      </c>
      <c r="M33" s="12">
        <f>G33-H33</f>
        <v>96</v>
      </c>
      <c r="N33" s="12">
        <f>SUM(O33:S33)</f>
        <v>384</v>
      </c>
      <c r="O33" s="12">
        <f>O23+O28+O32</f>
        <v>136</v>
      </c>
      <c r="P33" s="12">
        <f>P23+P28+P32</f>
        <v>126</v>
      </c>
      <c r="Q33" s="12">
        <f>Q23+Q28+Q32</f>
        <v>42</v>
      </c>
      <c r="R33" s="12">
        <f>R23+R28+R32</f>
        <v>65</v>
      </c>
      <c r="S33" s="12">
        <f>S23+S28+S32</f>
        <v>15</v>
      </c>
      <c r="T33" s="12">
        <f>G33-N33</f>
        <v>85</v>
      </c>
      <c r="U33" s="12">
        <f>U23+U28+U32</f>
        <v>348</v>
      </c>
      <c r="V33" s="12">
        <f>V23+V28+V32</f>
        <v>208</v>
      </c>
      <c r="W33" s="12">
        <f>G33-U33</f>
        <v>121</v>
      </c>
      <c r="X33" s="12">
        <f>X23+X28+X32</f>
        <v>41</v>
      </c>
      <c r="Y33" s="14">
        <f>U33/G33*100%</f>
        <v>0.74200426439232414</v>
      </c>
      <c r="Z33" s="14">
        <f>V33/G33*100%</f>
        <v>0.44349680170575695</v>
      </c>
    </row>
    <row r="34" spans="1:26" ht="54.75" customHeight="1" x14ac:dyDescent="0.25">
      <c r="A34" s="60" t="s">
        <v>53</v>
      </c>
      <c r="B34" s="61" t="s">
        <v>25</v>
      </c>
      <c r="C34" s="60" t="s">
        <v>0</v>
      </c>
      <c r="D34" s="59" t="s">
        <v>2</v>
      </c>
      <c r="E34" s="62" t="s">
        <v>1</v>
      </c>
      <c r="F34" s="69"/>
      <c r="G34" s="70" t="s">
        <v>88</v>
      </c>
      <c r="H34" s="71" t="s">
        <v>5</v>
      </c>
      <c r="I34" s="71"/>
      <c r="J34" s="71"/>
      <c r="K34" s="71"/>
      <c r="L34" s="71"/>
      <c r="M34" s="71"/>
      <c r="N34" s="71" t="s">
        <v>14</v>
      </c>
      <c r="O34" s="71"/>
      <c r="P34" s="71"/>
      <c r="Q34" s="71"/>
      <c r="R34" s="71"/>
      <c r="S34" s="71"/>
      <c r="T34" s="71"/>
      <c r="U34" s="70" t="s">
        <v>20</v>
      </c>
      <c r="V34" s="59" t="s">
        <v>21</v>
      </c>
      <c r="W34" s="71" t="s">
        <v>22</v>
      </c>
      <c r="X34" s="71"/>
      <c r="Y34" s="59" t="s">
        <v>89</v>
      </c>
      <c r="Z34" s="60" t="s">
        <v>41</v>
      </c>
    </row>
    <row r="35" spans="1:26" ht="18" customHeight="1" x14ac:dyDescent="0.25">
      <c r="A35" s="60"/>
      <c r="B35" s="61"/>
      <c r="C35" s="60"/>
      <c r="D35" s="59"/>
      <c r="E35" s="72" t="s">
        <v>3</v>
      </c>
      <c r="F35" s="72" t="s">
        <v>4</v>
      </c>
      <c r="G35" s="70"/>
      <c r="H35" s="74" t="s">
        <v>6</v>
      </c>
      <c r="I35" s="74"/>
      <c r="J35" s="74"/>
      <c r="K35" s="74"/>
      <c r="L35" s="74"/>
      <c r="M35" s="59" t="s">
        <v>8</v>
      </c>
      <c r="N35" s="62" t="s">
        <v>6</v>
      </c>
      <c r="O35" s="62"/>
      <c r="P35" s="62"/>
      <c r="Q35" s="62"/>
      <c r="R35" s="62"/>
      <c r="S35" s="62"/>
      <c r="T35" s="59" t="s">
        <v>15</v>
      </c>
      <c r="U35" s="70"/>
      <c r="V35" s="59"/>
      <c r="W35" s="59" t="s">
        <v>90</v>
      </c>
      <c r="X35" s="29" t="s">
        <v>7</v>
      </c>
      <c r="Y35" s="59"/>
      <c r="Z35" s="60"/>
    </row>
    <row r="36" spans="1:26" ht="18" customHeight="1" x14ac:dyDescent="0.25">
      <c r="A36" s="60"/>
      <c r="B36" s="61"/>
      <c r="C36" s="60"/>
      <c r="D36" s="58"/>
      <c r="E36" s="58"/>
      <c r="F36" s="58"/>
      <c r="G36" s="58"/>
      <c r="H36" s="59" t="s">
        <v>9</v>
      </c>
      <c r="I36" s="62" t="s">
        <v>7</v>
      </c>
      <c r="J36" s="62"/>
      <c r="K36" s="62"/>
      <c r="L36" s="62"/>
      <c r="M36" s="59"/>
      <c r="N36" s="59" t="s">
        <v>9</v>
      </c>
      <c r="O36" s="62" t="s">
        <v>7</v>
      </c>
      <c r="P36" s="62"/>
      <c r="Q36" s="62"/>
      <c r="R36" s="62"/>
      <c r="S36" s="62"/>
      <c r="T36" s="59"/>
      <c r="U36" s="70"/>
      <c r="V36" s="59"/>
      <c r="W36" s="59"/>
      <c r="X36" s="59" t="s">
        <v>23</v>
      </c>
      <c r="Y36" s="59"/>
      <c r="Z36" s="60"/>
    </row>
    <row r="37" spans="1:26" ht="169.5" customHeight="1" x14ac:dyDescent="0.25">
      <c r="A37" s="60"/>
      <c r="B37" s="61"/>
      <c r="C37" s="60"/>
      <c r="D37" s="58"/>
      <c r="E37" s="58"/>
      <c r="F37" s="58"/>
      <c r="G37" s="58"/>
      <c r="H37" s="59"/>
      <c r="I37" s="30" t="s">
        <v>10</v>
      </c>
      <c r="J37" s="30" t="s">
        <v>11</v>
      </c>
      <c r="K37" s="30" t="s">
        <v>12</v>
      </c>
      <c r="L37" s="30" t="s">
        <v>13</v>
      </c>
      <c r="M37" s="59"/>
      <c r="N37" s="59"/>
      <c r="O37" s="30" t="s">
        <v>16</v>
      </c>
      <c r="P37" s="30" t="s">
        <v>17</v>
      </c>
      <c r="Q37" s="30" t="s">
        <v>18</v>
      </c>
      <c r="R37" s="30" t="s">
        <v>13</v>
      </c>
      <c r="S37" s="30" t="s">
        <v>19</v>
      </c>
      <c r="T37" s="59"/>
      <c r="U37" s="70"/>
      <c r="V37" s="59"/>
      <c r="W37" s="59"/>
      <c r="X37" s="59"/>
      <c r="Y37" s="59"/>
      <c r="Z37" s="60"/>
    </row>
    <row r="38" spans="1:26" ht="21" customHeight="1" x14ac:dyDescent="0.25">
      <c r="A38" s="60"/>
      <c r="B38" s="61"/>
      <c r="C38" s="31">
        <v>1</v>
      </c>
      <c r="D38" s="31">
        <v>2</v>
      </c>
      <c r="E38" s="31">
        <v>3</v>
      </c>
      <c r="F38" s="31">
        <v>4</v>
      </c>
      <c r="G38" s="31">
        <v>5</v>
      </c>
      <c r="H38" s="31">
        <v>6</v>
      </c>
      <c r="I38" s="31">
        <v>7</v>
      </c>
      <c r="J38" s="31">
        <v>8</v>
      </c>
      <c r="K38" s="31">
        <v>9</v>
      </c>
      <c r="L38" s="31">
        <v>10</v>
      </c>
      <c r="M38" s="31">
        <v>11</v>
      </c>
      <c r="N38" s="31">
        <v>12</v>
      </c>
      <c r="O38" s="31">
        <v>13</v>
      </c>
      <c r="P38" s="31">
        <v>14</v>
      </c>
      <c r="Q38" s="31">
        <v>15</v>
      </c>
      <c r="R38" s="31">
        <v>16</v>
      </c>
      <c r="S38" s="31">
        <v>17</v>
      </c>
      <c r="T38" s="31">
        <v>18</v>
      </c>
      <c r="U38" s="31">
        <v>19</v>
      </c>
      <c r="V38" s="31">
        <v>20</v>
      </c>
      <c r="W38" s="31">
        <v>21</v>
      </c>
      <c r="X38" s="31">
        <v>22</v>
      </c>
      <c r="Y38" s="31">
        <v>23</v>
      </c>
      <c r="Z38" s="31">
        <v>24</v>
      </c>
    </row>
    <row r="39" spans="1:26" s="8" customFormat="1" ht="25.5" customHeight="1" x14ac:dyDescent="0.25">
      <c r="A39" s="59" t="s">
        <v>62</v>
      </c>
      <c r="B39" s="62" t="s">
        <v>81</v>
      </c>
      <c r="C39" s="20" t="s">
        <v>80</v>
      </c>
      <c r="D39" s="20">
        <v>32</v>
      </c>
      <c r="E39" s="20">
        <v>0</v>
      </c>
      <c r="F39" s="20">
        <v>0</v>
      </c>
      <c r="G39" s="42">
        <f t="shared" ref="G39" si="20">D39-(E39+F39)</f>
        <v>32</v>
      </c>
      <c r="H39" s="42">
        <f>SUM(I39:L39)</f>
        <v>24</v>
      </c>
      <c r="I39" s="20">
        <v>24</v>
      </c>
      <c r="J39" s="20">
        <v>0</v>
      </c>
      <c r="K39" s="20">
        <v>0</v>
      </c>
      <c r="L39" s="20">
        <v>0</v>
      </c>
      <c r="M39" s="42">
        <f>G39-H39</f>
        <v>8</v>
      </c>
      <c r="N39" s="42">
        <f>SUM(O39:S39)</f>
        <v>19</v>
      </c>
      <c r="O39" s="20">
        <v>6</v>
      </c>
      <c r="P39" s="20">
        <v>0</v>
      </c>
      <c r="Q39" s="20">
        <v>7</v>
      </c>
      <c r="R39" s="20">
        <v>0</v>
      </c>
      <c r="S39" s="20">
        <v>6</v>
      </c>
      <c r="T39" s="42">
        <f>G39-N39</f>
        <v>13</v>
      </c>
      <c r="U39" s="20">
        <v>17</v>
      </c>
      <c r="V39" s="20">
        <v>17</v>
      </c>
      <c r="W39" s="42">
        <f>G39-U39</f>
        <v>15</v>
      </c>
      <c r="X39" s="20">
        <v>0</v>
      </c>
      <c r="Y39" s="24">
        <f t="shared" ref="Y39" si="21">U39/G39*100%</f>
        <v>0.53125</v>
      </c>
      <c r="Z39" s="24">
        <f>V39/G39*100%</f>
        <v>0.53125</v>
      </c>
    </row>
    <row r="40" spans="1:26" s="8" customFormat="1" ht="21.75" customHeight="1" x14ac:dyDescent="0.25">
      <c r="A40" s="59"/>
      <c r="B40" s="62"/>
      <c r="C40" s="20" t="s">
        <v>48</v>
      </c>
      <c r="D40" s="20">
        <v>33</v>
      </c>
      <c r="E40" s="20">
        <v>1</v>
      </c>
      <c r="F40" s="20">
        <v>0</v>
      </c>
      <c r="G40" s="42">
        <f t="shared" ref="G40:G49" si="22">D40-(E40+F40)</f>
        <v>32</v>
      </c>
      <c r="H40" s="42">
        <f t="shared" ref="H40:H49" si="23">SUM(I40:L40)</f>
        <v>31</v>
      </c>
      <c r="I40" s="20">
        <v>31</v>
      </c>
      <c r="J40" s="20">
        <v>0</v>
      </c>
      <c r="K40" s="20">
        <v>0</v>
      </c>
      <c r="L40" s="20">
        <v>0</v>
      </c>
      <c r="M40" s="42">
        <f t="shared" ref="M40:M49" si="24">G40-H40</f>
        <v>1</v>
      </c>
      <c r="N40" s="42">
        <f t="shared" ref="N40:N49" si="25">SUM(O40:S40)</f>
        <v>19</v>
      </c>
      <c r="O40" s="20">
        <v>7</v>
      </c>
      <c r="P40" s="20">
        <v>0</v>
      </c>
      <c r="Q40" s="20">
        <v>5</v>
      </c>
      <c r="R40" s="20">
        <v>0</v>
      </c>
      <c r="S40" s="20">
        <v>7</v>
      </c>
      <c r="T40" s="42">
        <f t="shared" ref="T40:T56" si="26">G40-N40</f>
        <v>13</v>
      </c>
      <c r="U40" s="20">
        <v>18</v>
      </c>
      <c r="V40" s="20">
        <v>18</v>
      </c>
      <c r="W40" s="42">
        <f t="shared" si="7"/>
        <v>14</v>
      </c>
      <c r="X40" s="20">
        <v>0</v>
      </c>
      <c r="Y40" s="24">
        <f t="shared" ref="Y40:Y49" si="27">U40/G40*100%</f>
        <v>0.5625</v>
      </c>
      <c r="Z40" s="24">
        <f t="shared" ref="Z40:Z49" si="28">V40/G40*100%</f>
        <v>0.5625</v>
      </c>
    </row>
    <row r="41" spans="1:26" s="8" customFormat="1" ht="42.75" customHeight="1" x14ac:dyDescent="0.25">
      <c r="A41" s="59"/>
      <c r="B41" s="62"/>
      <c r="C41" s="38" t="s">
        <v>107</v>
      </c>
      <c r="D41" s="20">
        <v>25</v>
      </c>
      <c r="E41" s="20">
        <v>3</v>
      </c>
      <c r="F41" s="20">
        <v>0</v>
      </c>
      <c r="G41" s="42">
        <f t="shared" ref="G41" si="29">D41-(E41+F41)</f>
        <v>22</v>
      </c>
      <c r="H41" s="42">
        <f t="shared" ref="H41" si="30">SUM(I41:L41)</f>
        <v>7</v>
      </c>
      <c r="I41" s="20">
        <v>4</v>
      </c>
      <c r="J41" s="20">
        <v>0</v>
      </c>
      <c r="K41" s="20">
        <v>3</v>
      </c>
      <c r="L41" s="20">
        <v>0</v>
      </c>
      <c r="M41" s="42">
        <f t="shared" ref="M41" si="31">G41-H41</f>
        <v>15</v>
      </c>
      <c r="N41" s="42">
        <f t="shared" ref="N41" si="32">SUM(O41:S41)</f>
        <v>7</v>
      </c>
      <c r="O41" s="20">
        <v>4</v>
      </c>
      <c r="P41" s="20">
        <v>3</v>
      </c>
      <c r="Q41" s="20">
        <v>0</v>
      </c>
      <c r="R41" s="20">
        <v>0</v>
      </c>
      <c r="S41" s="20">
        <v>0</v>
      </c>
      <c r="T41" s="42">
        <f t="shared" ref="T41" si="33">G41-N41</f>
        <v>15</v>
      </c>
      <c r="U41" s="20">
        <v>7</v>
      </c>
      <c r="V41" s="20">
        <v>7</v>
      </c>
      <c r="W41" s="42">
        <f t="shared" ref="W41" si="34">G41-U41</f>
        <v>15</v>
      </c>
      <c r="X41" s="20">
        <v>6</v>
      </c>
      <c r="Y41" s="24">
        <f t="shared" si="27"/>
        <v>0.31818181818181818</v>
      </c>
      <c r="Z41" s="24">
        <f t="shared" si="28"/>
        <v>0.31818181818181818</v>
      </c>
    </row>
    <row r="42" spans="1:26" s="8" customFormat="1" ht="40.5" customHeight="1" x14ac:dyDescent="0.25">
      <c r="A42" s="59"/>
      <c r="B42" s="62"/>
      <c r="C42" s="29" t="s">
        <v>106</v>
      </c>
      <c r="D42" s="20">
        <v>14</v>
      </c>
      <c r="E42" s="20">
        <v>0</v>
      </c>
      <c r="F42" s="20">
        <v>0</v>
      </c>
      <c r="G42" s="42">
        <f t="shared" si="22"/>
        <v>14</v>
      </c>
      <c r="H42" s="42">
        <f t="shared" si="23"/>
        <v>14</v>
      </c>
      <c r="I42" s="20">
        <v>12</v>
      </c>
      <c r="J42" s="20">
        <v>0</v>
      </c>
      <c r="K42" s="20">
        <v>2</v>
      </c>
      <c r="L42" s="20">
        <v>0</v>
      </c>
      <c r="M42" s="42">
        <f t="shared" si="24"/>
        <v>0</v>
      </c>
      <c r="N42" s="42">
        <f t="shared" si="25"/>
        <v>14</v>
      </c>
      <c r="O42" s="20">
        <v>5</v>
      </c>
      <c r="P42" s="20">
        <v>4</v>
      </c>
      <c r="Q42" s="20">
        <v>0</v>
      </c>
      <c r="R42" s="20">
        <v>5</v>
      </c>
      <c r="S42" s="20">
        <v>0</v>
      </c>
      <c r="T42" s="42">
        <f t="shared" si="26"/>
        <v>0</v>
      </c>
      <c r="U42" s="20">
        <v>14</v>
      </c>
      <c r="V42" s="20">
        <v>11</v>
      </c>
      <c r="W42" s="42">
        <f t="shared" si="7"/>
        <v>0</v>
      </c>
      <c r="X42" s="20">
        <v>0</v>
      </c>
      <c r="Y42" s="24">
        <f t="shared" si="27"/>
        <v>1</v>
      </c>
      <c r="Z42" s="24">
        <f t="shared" si="28"/>
        <v>0.7857142857142857</v>
      </c>
    </row>
    <row r="43" spans="1:26" ht="22.5" customHeight="1" x14ac:dyDescent="0.25">
      <c r="A43" s="59"/>
      <c r="B43" s="62"/>
      <c r="C43" s="29" t="s">
        <v>49</v>
      </c>
      <c r="D43" s="15">
        <v>34</v>
      </c>
      <c r="E43" s="15">
        <v>0</v>
      </c>
      <c r="F43" s="15">
        <v>0</v>
      </c>
      <c r="G43" s="42">
        <f t="shared" si="22"/>
        <v>34</v>
      </c>
      <c r="H43" s="42">
        <f t="shared" si="23"/>
        <v>31</v>
      </c>
      <c r="I43" s="15">
        <v>31</v>
      </c>
      <c r="J43" s="15">
        <v>0</v>
      </c>
      <c r="K43" s="15">
        <v>0</v>
      </c>
      <c r="L43" s="15">
        <v>0</v>
      </c>
      <c r="M43" s="42">
        <f t="shared" si="24"/>
        <v>3</v>
      </c>
      <c r="N43" s="42">
        <f t="shared" si="25"/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42">
        <v>0</v>
      </c>
      <c r="U43" s="15">
        <v>31</v>
      </c>
      <c r="V43" s="15">
        <v>31</v>
      </c>
      <c r="W43" s="42">
        <f t="shared" si="7"/>
        <v>3</v>
      </c>
      <c r="X43" s="15">
        <v>1</v>
      </c>
      <c r="Y43" s="24">
        <f t="shared" si="27"/>
        <v>0.91176470588235292</v>
      </c>
      <c r="Z43" s="24">
        <f t="shared" si="28"/>
        <v>0.91176470588235292</v>
      </c>
    </row>
    <row r="44" spans="1:26" s="8" customFormat="1" ht="22.5" customHeight="1" x14ac:dyDescent="0.25">
      <c r="A44" s="59"/>
      <c r="B44" s="62"/>
      <c r="C44" s="20" t="s">
        <v>50</v>
      </c>
      <c r="D44" s="20">
        <v>25</v>
      </c>
      <c r="E44" s="20">
        <v>1</v>
      </c>
      <c r="F44" s="20">
        <v>0</v>
      </c>
      <c r="G44" s="42">
        <f t="shared" si="22"/>
        <v>24</v>
      </c>
      <c r="H44" s="42">
        <f t="shared" si="23"/>
        <v>21</v>
      </c>
      <c r="I44" s="20">
        <v>21</v>
      </c>
      <c r="J44" s="20">
        <v>0</v>
      </c>
      <c r="K44" s="20">
        <v>0</v>
      </c>
      <c r="L44" s="20">
        <v>0</v>
      </c>
      <c r="M44" s="42">
        <f t="shared" si="24"/>
        <v>3</v>
      </c>
      <c r="N44" s="42">
        <f t="shared" si="25"/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42">
        <v>0</v>
      </c>
      <c r="U44" s="20">
        <v>21</v>
      </c>
      <c r="V44" s="20">
        <v>21</v>
      </c>
      <c r="W44" s="42">
        <f t="shared" si="7"/>
        <v>3</v>
      </c>
      <c r="X44" s="20">
        <v>1</v>
      </c>
      <c r="Y44" s="24">
        <f t="shared" si="27"/>
        <v>0.875</v>
      </c>
      <c r="Z44" s="24">
        <f t="shared" si="28"/>
        <v>0.875</v>
      </c>
    </row>
    <row r="45" spans="1:26" s="8" customFormat="1" ht="22.5" customHeight="1" x14ac:dyDescent="0.25">
      <c r="A45" s="59"/>
      <c r="B45" s="62"/>
      <c r="C45" s="20" t="s">
        <v>51</v>
      </c>
      <c r="D45" s="20">
        <v>24</v>
      </c>
      <c r="E45" s="20">
        <v>0</v>
      </c>
      <c r="F45" s="20">
        <v>0</v>
      </c>
      <c r="G45" s="42">
        <f t="shared" si="22"/>
        <v>24</v>
      </c>
      <c r="H45" s="42">
        <f t="shared" si="23"/>
        <v>17</v>
      </c>
      <c r="I45" s="20">
        <v>17</v>
      </c>
      <c r="J45" s="20">
        <v>0</v>
      </c>
      <c r="K45" s="20">
        <v>0</v>
      </c>
      <c r="L45" s="20">
        <v>0</v>
      </c>
      <c r="M45" s="42">
        <f t="shared" si="24"/>
        <v>7</v>
      </c>
      <c r="N45" s="42">
        <f t="shared" si="25"/>
        <v>14</v>
      </c>
      <c r="O45" s="20">
        <v>4</v>
      </c>
      <c r="P45" s="20">
        <v>1</v>
      </c>
      <c r="Q45" s="20">
        <v>1</v>
      </c>
      <c r="R45" s="20">
        <v>4</v>
      </c>
      <c r="S45" s="20">
        <v>4</v>
      </c>
      <c r="T45" s="42">
        <f t="shared" si="26"/>
        <v>10</v>
      </c>
      <c r="U45" s="20">
        <v>14</v>
      </c>
      <c r="V45" s="20">
        <v>6</v>
      </c>
      <c r="W45" s="42">
        <f t="shared" si="7"/>
        <v>10</v>
      </c>
      <c r="X45" s="20">
        <v>3</v>
      </c>
      <c r="Y45" s="24">
        <f t="shared" si="27"/>
        <v>0.58333333333333337</v>
      </c>
      <c r="Z45" s="24">
        <f t="shared" si="28"/>
        <v>0.25</v>
      </c>
    </row>
    <row r="46" spans="1:26" s="8" customFormat="1" ht="22.5" customHeight="1" x14ac:dyDescent="0.25">
      <c r="A46" s="59"/>
      <c r="B46" s="62"/>
      <c r="C46" s="20" t="s">
        <v>52</v>
      </c>
      <c r="D46" s="20">
        <v>29</v>
      </c>
      <c r="E46" s="20">
        <v>0</v>
      </c>
      <c r="F46" s="20">
        <v>0</v>
      </c>
      <c r="G46" s="42">
        <f t="shared" si="22"/>
        <v>29</v>
      </c>
      <c r="H46" s="42">
        <f t="shared" si="23"/>
        <v>19</v>
      </c>
      <c r="I46" s="20">
        <v>19</v>
      </c>
      <c r="J46" s="20">
        <v>0</v>
      </c>
      <c r="K46" s="20">
        <v>0</v>
      </c>
      <c r="L46" s="20">
        <v>0</v>
      </c>
      <c r="M46" s="42">
        <f t="shared" si="24"/>
        <v>10</v>
      </c>
      <c r="N46" s="42">
        <f t="shared" si="25"/>
        <v>20</v>
      </c>
      <c r="O46" s="20">
        <v>5</v>
      </c>
      <c r="P46" s="20">
        <v>7</v>
      </c>
      <c r="Q46" s="20">
        <v>5</v>
      </c>
      <c r="R46" s="20">
        <v>3</v>
      </c>
      <c r="S46" s="20">
        <v>0</v>
      </c>
      <c r="T46" s="42">
        <f t="shared" si="26"/>
        <v>9</v>
      </c>
      <c r="U46" s="20">
        <v>18</v>
      </c>
      <c r="V46" s="20">
        <v>17</v>
      </c>
      <c r="W46" s="42">
        <f t="shared" si="7"/>
        <v>11</v>
      </c>
      <c r="X46" s="20">
        <v>3</v>
      </c>
      <c r="Y46" s="24">
        <f t="shared" si="27"/>
        <v>0.62068965517241381</v>
      </c>
      <c r="Z46" s="24">
        <f t="shared" si="28"/>
        <v>0.58620689655172409</v>
      </c>
    </row>
    <row r="47" spans="1:26" s="8" customFormat="1" ht="22.5" customHeight="1" x14ac:dyDescent="0.25">
      <c r="A47" s="59"/>
      <c r="B47" s="62"/>
      <c r="C47" s="20" t="s">
        <v>101</v>
      </c>
      <c r="D47" s="20">
        <v>24</v>
      </c>
      <c r="E47" s="20">
        <v>0</v>
      </c>
      <c r="F47" s="20">
        <v>0</v>
      </c>
      <c r="G47" s="42">
        <f t="shared" si="22"/>
        <v>24</v>
      </c>
      <c r="H47" s="42">
        <f t="shared" si="23"/>
        <v>18</v>
      </c>
      <c r="I47" s="20">
        <v>18</v>
      </c>
      <c r="J47" s="20">
        <v>0</v>
      </c>
      <c r="K47" s="20">
        <v>0</v>
      </c>
      <c r="L47" s="20">
        <v>0</v>
      </c>
      <c r="M47" s="42">
        <f t="shared" si="24"/>
        <v>6</v>
      </c>
      <c r="N47" s="42">
        <f t="shared" si="25"/>
        <v>18</v>
      </c>
      <c r="O47" s="20">
        <v>8</v>
      </c>
      <c r="P47" s="20">
        <v>7</v>
      </c>
      <c r="Q47" s="20">
        <v>0</v>
      </c>
      <c r="R47" s="20">
        <v>3</v>
      </c>
      <c r="S47" s="20">
        <v>0</v>
      </c>
      <c r="T47" s="42">
        <f t="shared" si="26"/>
        <v>6</v>
      </c>
      <c r="U47" s="20">
        <v>15</v>
      </c>
      <c r="V47" s="20">
        <v>15</v>
      </c>
      <c r="W47" s="42">
        <f t="shared" si="7"/>
        <v>9</v>
      </c>
      <c r="X47" s="20">
        <v>3</v>
      </c>
      <c r="Y47" s="24">
        <f t="shared" si="27"/>
        <v>0.625</v>
      </c>
      <c r="Z47" s="24">
        <f t="shared" si="28"/>
        <v>0.625</v>
      </c>
    </row>
    <row r="48" spans="1:26" ht="22.5" customHeight="1" x14ac:dyDescent="0.25">
      <c r="A48" s="59"/>
      <c r="B48" s="62"/>
      <c r="C48" s="15" t="s">
        <v>102</v>
      </c>
      <c r="D48" s="15">
        <v>24</v>
      </c>
      <c r="E48" s="15">
        <v>0</v>
      </c>
      <c r="F48" s="15">
        <v>0</v>
      </c>
      <c r="G48" s="42">
        <f t="shared" si="22"/>
        <v>24</v>
      </c>
      <c r="H48" s="42">
        <f t="shared" si="23"/>
        <v>21</v>
      </c>
      <c r="I48" s="15">
        <v>10</v>
      </c>
      <c r="J48" s="15">
        <v>7</v>
      </c>
      <c r="K48" s="15">
        <v>0</v>
      </c>
      <c r="L48" s="15">
        <v>4</v>
      </c>
      <c r="M48" s="42">
        <f t="shared" si="24"/>
        <v>3</v>
      </c>
      <c r="N48" s="42">
        <f t="shared" si="25"/>
        <v>21</v>
      </c>
      <c r="O48" s="15">
        <v>18</v>
      </c>
      <c r="P48" s="15">
        <v>0</v>
      </c>
      <c r="Q48" s="15">
        <v>2</v>
      </c>
      <c r="R48" s="15">
        <v>0</v>
      </c>
      <c r="S48" s="15">
        <v>1</v>
      </c>
      <c r="T48" s="42">
        <f t="shared" si="26"/>
        <v>3</v>
      </c>
      <c r="U48" s="15">
        <v>20</v>
      </c>
      <c r="V48" s="15">
        <v>7</v>
      </c>
      <c r="W48" s="42">
        <f t="shared" si="7"/>
        <v>4</v>
      </c>
      <c r="X48" s="15">
        <v>2</v>
      </c>
      <c r="Y48" s="24">
        <f t="shared" si="27"/>
        <v>0.83333333333333337</v>
      </c>
      <c r="Z48" s="24">
        <f t="shared" si="28"/>
        <v>0.29166666666666669</v>
      </c>
    </row>
    <row r="49" spans="1:26" ht="22.5" customHeight="1" x14ac:dyDescent="0.25">
      <c r="A49" s="59"/>
      <c r="B49" s="62"/>
      <c r="C49" s="15" t="s">
        <v>103</v>
      </c>
      <c r="D49" s="15">
        <v>25</v>
      </c>
      <c r="E49" s="15">
        <v>0</v>
      </c>
      <c r="F49" s="15">
        <v>0</v>
      </c>
      <c r="G49" s="42">
        <f t="shared" si="22"/>
        <v>25</v>
      </c>
      <c r="H49" s="42">
        <f t="shared" si="23"/>
        <v>16</v>
      </c>
      <c r="I49" s="15">
        <v>3</v>
      </c>
      <c r="J49" s="15">
        <v>7</v>
      </c>
      <c r="K49" s="15">
        <v>0</v>
      </c>
      <c r="L49" s="15">
        <v>6</v>
      </c>
      <c r="M49" s="42">
        <f t="shared" si="24"/>
        <v>9</v>
      </c>
      <c r="N49" s="42">
        <f t="shared" si="25"/>
        <v>22</v>
      </c>
      <c r="O49" s="15">
        <v>11</v>
      </c>
      <c r="P49" s="15">
        <v>0</v>
      </c>
      <c r="Q49" s="15">
        <v>9</v>
      </c>
      <c r="R49" s="15">
        <v>0</v>
      </c>
      <c r="S49" s="15">
        <v>2</v>
      </c>
      <c r="T49" s="42">
        <f t="shared" si="26"/>
        <v>3</v>
      </c>
      <c r="U49" s="15">
        <v>15</v>
      </c>
      <c r="V49" s="15">
        <v>7</v>
      </c>
      <c r="W49" s="42">
        <f t="shared" si="7"/>
        <v>10</v>
      </c>
      <c r="X49" s="15">
        <v>0</v>
      </c>
      <c r="Y49" s="24">
        <f t="shared" si="27"/>
        <v>0.6</v>
      </c>
      <c r="Z49" s="24">
        <f t="shared" si="28"/>
        <v>0.28000000000000003</v>
      </c>
    </row>
    <row r="50" spans="1:26" ht="31.5" customHeight="1" x14ac:dyDescent="0.25">
      <c r="A50" s="59"/>
      <c r="B50" s="65" t="s">
        <v>55</v>
      </c>
      <c r="C50" s="65"/>
      <c r="D50" s="27">
        <f>SUM(D39:D49)</f>
        <v>289</v>
      </c>
      <c r="E50" s="27">
        <f>SUM(E39:E49)</f>
        <v>5</v>
      </c>
      <c r="F50" s="27">
        <f>SUM(F39:F49)</f>
        <v>0</v>
      </c>
      <c r="G50" s="27">
        <f>D50-(E50+F50)</f>
        <v>284</v>
      </c>
      <c r="H50" s="27">
        <f>SUM(I50:L50)</f>
        <v>219</v>
      </c>
      <c r="I50" s="27">
        <f>SUM(I39:I49)</f>
        <v>190</v>
      </c>
      <c r="J50" s="27">
        <f>SUM(J39:J49)</f>
        <v>14</v>
      </c>
      <c r="K50" s="27">
        <f>SUM(K39:K49)</f>
        <v>5</v>
      </c>
      <c r="L50" s="27">
        <f>SUM(L39:L49)</f>
        <v>10</v>
      </c>
      <c r="M50" s="27">
        <f>G50-H50</f>
        <v>65</v>
      </c>
      <c r="N50" s="27">
        <f>SUM(O50:S50)</f>
        <v>154</v>
      </c>
      <c r="O50" s="27">
        <f t="shared" ref="O50:V50" si="35">SUM(O39:O49)</f>
        <v>68</v>
      </c>
      <c r="P50" s="27">
        <f t="shared" si="35"/>
        <v>22</v>
      </c>
      <c r="Q50" s="27">
        <f t="shared" si="35"/>
        <v>29</v>
      </c>
      <c r="R50" s="27">
        <f t="shared" si="35"/>
        <v>15</v>
      </c>
      <c r="S50" s="27">
        <f t="shared" si="35"/>
        <v>20</v>
      </c>
      <c r="T50" s="27">
        <f t="shared" si="35"/>
        <v>72</v>
      </c>
      <c r="U50" s="27">
        <f t="shared" si="35"/>
        <v>190</v>
      </c>
      <c r="V50" s="27">
        <f t="shared" si="35"/>
        <v>157</v>
      </c>
      <c r="W50" s="27">
        <f>G50-U50</f>
        <v>94</v>
      </c>
      <c r="X50" s="27">
        <f>SUM(X39:X49)</f>
        <v>19</v>
      </c>
      <c r="Y50" s="32">
        <f>U50/G50*100%</f>
        <v>0.66901408450704225</v>
      </c>
      <c r="Z50" s="32">
        <f>V50/G50*100%</f>
        <v>0.55281690140845074</v>
      </c>
    </row>
    <row r="51" spans="1:26" ht="40.5" customHeight="1" x14ac:dyDescent="0.25">
      <c r="A51" s="59"/>
      <c r="B51" s="62" t="s">
        <v>82</v>
      </c>
      <c r="C51" s="29" t="s">
        <v>73</v>
      </c>
      <c r="D51" s="15">
        <v>39</v>
      </c>
      <c r="E51" s="15">
        <v>2</v>
      </c>
      <c r="F51" s="15">
        <v>0</v>
      </c>
      <c r="G51" s="42">
        <f t="shared" ref="G51" si="36">D51-(E51+F51)</f>
        <v>37</v>
      </c>
      <c r="H51" s="42">
        <f t="shared" ref="H51" si="37">SUM(I51:L51)</f>
        <v>26</v>
      </c>
      <c r="I51" s="15">
        <v>3</v>
      </c>
      <c r="J51" s="15">
        <v>11</v>
      </c>
      <c r="K51" s="15">
        <v>1</v>
      </c>
      <c r="L51" s="15">
        <v>11</v>
      </c>
      <c r="M51" s="42">
        <f t="shared" ref="M51" si="38">G51-H51</f>
        <v>11</v>
      </c>
      <c r="N51" s="42">
        <f t="shared" ref="N51" si="39">SUM(O51:S51)</f>
        <v>28</v>
      </c>
      <c r="O51" s="15">
        <v>0</v>
      </c>
      <c r="P51" s="15">
        <v>18</v>
      </c>
      <c r="Q51" s="15">
        <v>0</v>
      </c>
      <c r="R51" s="15">
        <v>10</v>
      </c>
      <c r="S51" s="15">
        <v>0</v>
      </c>
      <c r="T51" s="42">
        <f t="shared" si="26"/>
        <v>9</v>
      </c>
      <c r="U51" s="15">
        <v>24</v>
      </c>
      <c r="V51" s="15">
        <v>9</v>
      </c>
      <c r="W51" s="42">
        <f t="shared" si="7"/>
        <v>13</v>
      </c>
      <c r="X51" s="15">
        <v>3</v>
      </c>
      <c r="Y51" s="17">
        <f t="shared" ref="Y51" si="40">U51/G51*100%</f>
        <v>0.64864864864864868</v>
      </c>
      <c r="Z51" s="17">
        <f t="shared" ref="Z51" si="41">V51/G51*100%</f>
        <v>0.24324324324324326</v>
      </c>
    </row>
    <row r="52" spans="1:26" ht="40.5" customHeight="1" x14ac:dyDescent="0.25">
      <c r="A52" s="59"/>
      <c r="B52" s="62"/>
      <c r="C52" s="29" t="s">
        <v>79</v>
      </c>
      <c r="D52" s="15">
        <v>47</v>
      </c>
      <c r="E52" s="15">
        <v>0</v>
      </c>
      <c r="F52" s="15">
        <v>0</v>
      </c>
      <c r="G52" s="42">
        <f t="shared" ref="G52:G56" si="42">D52-(E52+F52)</f>
        <v>47</v>
      </c>
      <c r="H52" s="42">
        <f t="shared" ref="H52:H56" si="43">SUM(I52:L52)</f>
        <v>43</v>
      </c>
      <c r="I52" s="15">
        <v>25</v>
      </c>
      <c r="J52" s="15">
        <v>0</v>
      </c>
      <c r="K52" s="15">
        <v>18</v>
      </c>
      <c r="L52" s="15">
        <v>0</v>
      </c>
      <c r="M52" s="42">
        <f t="shared" ref="M52:M56" si="44">G52-H52</f>
        <v>4</v>
      </c>
      <c r="N52" s="42">
        <f t="shared" ref="N52:N56" si="45">SUM(O52:S52)</f>
        <v>42</v>
      </c>
      <c r="O52" s="15">
        <v>23</v>
      </c>
      <c r="P52" s="15">
        <v>0</v>
      </c>
      <c r="Q52" s="15">
        <v>12</v>
      </c>
      <c r="R52" s="15">
        <v>0</v>
      </c>
      <c r="S52" s="15">
        <v>7</v>
      </c>
      <c r="T52" s="42">
        <f t="shared" si="26"/>
        <v>5</v>
      </c>
      <c r="U52" s="15">
        <v>42</v>
      </c>
      <c r="V52" s="15">
        <v>35</v>
      </c>
      <c r="W52" s="42">
        <f t="shared" si="7"/>
        <v>5</v>
      </c>
      <c r="X52" s="15">
        <v>0</v>
      </c>
      <c r="Y52" s="17">
        <f t="shared" ref="Y52" si="46">U52/G52*100%</f>
        <v>0.8936170212765957</v>
      </c>
      <c r="Z52" s="17">
        <f t="shared" ref="Z52" si="47">V52/G52*100%</f>
        <v>0.74468085106382975</v>
      </c>
    </row>
    <row r="53" spans="1:26" ht="25.5" customHeight="1" x14ac:dyDescent="0.25">
      <c r="A53" s="59"/>
      <c r="B53" s="62"/>
      <c r="C53" s="38" t="s">
        <v>108</v>
      </c>
      <c r="D53" s="37">
        <v>11</v>
      </c>
      <c r="E53" s="37">
        <v>0</v>
      </c>
      <c r="F53" s="37">
        <v>0</v>
      </c>
      <c r="G53" s="42">
        <f t="shared" ref="G53:G55" si="48">D53-(E53+F53)</f>
        <v>11</v>
      </c>
      <c r="H53" s="42">
        <f t="shared" ref="H53:H55" si="49">SUM(I53:L53)</f>
        <v>5</v>
      </c>
      <c r="I53" s="37">
        <v>0</v>
      </c>
      <c r="J53" s="37">
        <v>0</v>
      </c>
      <c r="K53" s="37">
        <v>3</v>
      </c>
      <c r="L53" s="37">
        <v>2</v>
      </c>
      <c r="M53" s="42">
        <f t="shared" ref="M53:M55" si="50">G53-H53</f>
        <v>6</v>
      </c>
      <c r="N53" s="42">
        <f t="shared" ref="N53:N55" si="51">SUM(O53:S53)</f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42">
        <v>0</v>
      </c>
      <c r="U53" s="37">
        <v>5</v>
      </c>
      <c r="V53" s="37">
        <v>3</v>
      </c>
      <c r="W53" s="42">
        <f t="shared" ref="W53:W55" si="52">G53-U53</f>
        <v>6</v>
      </c>
      <c r="X53" s="37">
        <v>2</v>
      </c>
      <c r="Y53" s="17">
        <f t="shared" ref="Y53:Y55" si="53">U53/G53*100%</f>
        <v>0.45454545454545453</v>
      </c>
      <c r="Z53" s="17">
        <f t="shared" ref="Z53:Z55" si="54">V53/G53*100%</f>
        <v>0.27272727272727271</v>
      </c>
    </row>
    <row r="54" spans="1:26" ht="25.5" customHeight="1" x14ac:dyDescent="0.25">
      <c r="A54" s="59"/>
      <c r="B54" s="62"/>
      <c r="C54" s="38" t="s">
        <v>59</v>
      </c>
      <c r="D54" s="37">
        <v>2</v>
      </c>
      <c r="E54" s="37">
        <v>2</v>
      </c>
      <c r="F54" s="37">
        <v>0</v>
      </c>
      <c r="G54" s="42">
        <f t="shared" ref="G54" si="55">D54-(E54+F54)</f>
        <v>0</v>
      </c>
      <c r="H54" s="42">
        <f t="shared" ref="H54" si="56">SUM(I54:L54)</f>
        <v>0</v>
      </c>
      <c r="I54" s="37">
        <v>0</v>
      </c>
      <c r="J54" s="37">
        <v>0</v>
      </c>
      <c r="K54" s="37">
        <v>0</v>
      </c>
      <c r="L54" s="37">
        <v>0</v>
      </c>
      <c r="M54" s="42">
        <f t="shared" ref="M54" si="57">G54-H54</f>
        <v>0</v>
      </c>
      <c r="N54" s="42">
        <f t="shared" ref="N54" si="58">SUM(O54:S54)</f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42">
        <v>0</v>
      </c>
      <c r="U54" s="37">
        <v>0</v>
      </c>
      <c r="V54" s="37">
        <v>0</v>
      </c>
      <c r="W54" s="42">
        <f t="shared" ref="W54" si="59">G54-U54</f>
        <v>0</v>
      </c>
      <c r="X54" s="37">
        <v>0</v>
      </c>
      <c r="Y54" s="17">
        <v>0</v>
      </c>
      <c r="Z54" s="17">
        <v>0</v>
      </c>
    </row>
    <row r="55" spans="1:26" ht="25.5" customHeight="1" x14ac:dyDescent="0.25">
      <c r="A55" s="59"/>
      <c r="B55" s="62"/>
      <c r="C55" s="38" t="s">
        <v>60</v>
      </c>
      <c r="D55" s="37">
        <v>20</v>
      </c>
      <c r="E55" s="37">
        <v>0</v>
      </c>
      <c r="F55" s="37">
        <v>0</v>
      </c>
      <c r="G55" s="42">
        <f t="shared" si="48"/>
        <v>20</v>
      </c>
      <c r="H55" s="42">
        <f t="shared" si="49"/>
        <v>16</v>
      </c>
      <c r="I55" s="37">
        <v>10</v>
      </c>
      <c r="J55" s="37">
        <v>0</v>
      </c>
      <c r="K55" s="37">
        <v>6</v>
      </c>
      <c r="L55" s="37">
        <v>0</v>
      </c>
      <c r="M55" s="42">
        <f t="shared" si="50"/>
        <v>4</v>
      </c>
      <c r="N55" s="42">
        <f t="shared" si="51"/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42">
        <v>0</v>
      </c>
      <c r="U55" s="37">
        <v>16</v>
      </c>
      <c r="V55" s="37">
        <v>16</v>
      </c>
      <c r="W55" s="42">
        <f t="shared" si="52"/>
        <v>4</v>
      </c>
      <c r="X55" s="37">
        <v>0</v>
      </c>
      <c r="Y55" s="17">
        <f t="shared" si="53"/>
        <v>0.8</v>
      </c>
      <c r="Z55" s="17">
        <f t="shared" si="54"/>
        <v>0.8</v>
      </c>
    </row>
    <row r="56" spans="1:26" ht="25.5" customHeight="1" x14ac:dyDescent="0.25">
      <c r="A56" s="59"/>
      <c r="B56" s="62"/>
      <c r="C56" s="29" t="s">
        <v>109</v>
      </c>
      <c r="D56" s="15">
        <v>20</v>
      </c>
      <c r="E56" s="15">
        <v>0</v>
      </c>
      <c r="F56" s="15">
        <v>0</v>
      </c>
      <c r="G56" s="42">
        <f t="shared" si="42"/>
        <v>20</v>
      </c>
      <c r="H56" s="42">
        <f t="shared" si="43"/>
        <v>16</v>
      </c>
      <c r="I56" s="15">
        <v>9</v>
      </c>
      <c r="J56" s="15">
        <v>7</v>
      </c>
      <c r="K56" s="15">
        <v>0</v>
      </c>
      <c r="L56" s="15">
        <v>0</v>
      </c>
      <c r="M56" s="42">
        <f t="shared" si="44"/>
        <v>4</v>
      </c>
      <c r="N56" s="42">
        <f t="shared" si="45"/>
        <v>19</v>
      </c>
      <c r="O56" s="15">
        <v>16</v>
      </c>
      <c r="P56" s="15">
        <v>0</v>
      </c>
      <c r="Q56" s="15">
        <v>3</v>
      </c>
      <c r="R56" s="15">
        <v>0</v>
      </c>
      <c r="S56" s="15">
        <v>0</v>
      </c>
      <c r="T56" s="42">
        <f t="shared" si="26"/>
        <v>1</v>
      </c>
      <c r="U56" s="15">
        <v>16</v>
      </c>
      <c r="V56" s="15">
        <v>16</v>
      </c>
      <c r="W56" s="42">
        <f t="shared" si="7"/>
        <v>4</v>
      </c>
      <c r="X56" s="15">
        <v>3</v>
      </c>
      <c r="Y56" s="17">
        <f>U56/G56*100%</f>
        <v>0.8</v>
      </c>
      <c r="Z56" s="17">
        <f>V56/G56*100%</f>
        <v>0.8</v>
      </c>
    </row>
    <row r="57" spans="1:26" ht="31.5" customHeight="1" x14ac:dyDescent="0.25">
      <c r="A57" s="59"/>
      <c r="B57" s="65" t="s">
        <v>56</v>
      </c>
      <c r="C57" s="65"/>
      <c r="D57" s="27">
        <f>SUM(D51:D56)</f>
        <v>139</v>
      </c>
      <c r="E57" s="27">
        <f>SUM(E51:E56)</f>
        <v>4</v>
      </c>
      <c r="F57" s="27">
        <f>SUM(F51:F56)</f>
        <v>0</v>
      </c>
      <c r="G57" s="27">
        <f>D57-(E57+F57)</f>
        <v>135</v>
      </c>
      <c r="H57" s="27">
        <f>SUM(I57:L57)</f>
        <v>106</v>
      </c>
      <c r="I57" s="27">
        <f>SUM(I51:I56)</f>
        <v>47</v>
      </c>
      <c r="J57" s="27">
        <f>SUM(J51:J56)</f>
        <v>18</v>
      </c>
      <c r="K57" s="27">
        <f>SUM(K51:K56)</f>
        <v>28</v>
      </c>
      <c r="L57" s="27">
        <f>SUM(L51:L56)</f>
        <v>13</v>
      </c>
      <c r="M57" s="27">
        <f>G57-H57</f>
        <v>29</v>
      </c>
      <c r="N57" s="27">
        <f>SUM(O57:S57)</f>
        <v>89</v>
      </c>
      <c r="O57" s="27">
        <f t="shared" ref="O57:V57" si="60">SUM(O51:O56)</f>
        <v>39</v>
      </c>
      <c r="P57" s="27">
        <f t="shared" si="60"/>
        <v>18</v>
      </c>
      <c r="Q57" s="27">
        <f t="shared" si="60"/>
        <v>15</v>
      </c>
      <c r="R57" s="27">
        <f t="shared" si="60"/>
        <v>10</v>
      </c>
      <c r="S57" s="27">
        <f t="shared" si="60"/>
        <v>7</v>
      </c>
      <c r="T57" s="27">
        <f t="shared" si="60"/>
        <v>15</v>
      </c>
      <c r="U57" s="27">
        <f t="shared" si="60"/>
        <v>103</v>
      </c>
      <c r="V57" s="27">
        <f t="shared" si="60"/>
        <v>79</v>
      </c>
      <c r="W57" s="27">
        <f>G57-U57</f>
        <v>32</v>
      </c>
      <c r="X57" s="27">
        <f>SUM(X51:X56)</f>
        <v>8</v>
      </c>
      <c r="Y57" s="32">
        <f t="shared" si="8"/>
        <v>0.76296296296296295</v>
      </c>
      <c r="Z57" s="32">
        <f t="shared" si="9"/>
        <v>0.58518518518518514</v>
      </c>
    </row>
    <row r="58" spans="1:26" ht="40.5" customHeight="1" x14ac:dyDescent="0.25">
      <c r="A58" s="51" t="s">
        <v>61</v>
      </c>
      <c r="B58" s="51"/>
      <c r="C58" s="51"/>
      <c r="D58" s="33">
        <f>D50+D57</f>
        <v>428</v>
      </c>
      <c r="E58" s="33">
        <f>E50+E57</f>
        <v>9</v>
      </c>
      <c r="F58" s="33">
        <f>F50+F57</f>
        <v>0</v>
      </c>
      <c r="G58" s="33">
        <f>D58-(E58+F58)</f>
        <v>419</v>
      </c>
      <c r="H58" s="33">
        <f>SUM(I58:L58)</f>
        <v>325</v>
      </c>
      <c r="I58" s="33">
        <f t="shared" ref="I58:V58" si="61">I50+I57</f>
        <v>237</v>
      </c>
      <c r="J58" s="33">
        <f t="shared" si="61"/>
        <v>32</v>
      </c>
      <c r="K58" s="33">
        <f t="shared" si="61"/>
        <v>33</v>
      </c>
      <c r="L58" s="33">
        <f t="shared" si="61"/>
        <v>23</v>
      </c>
      <c r="M58" s="33">
        <f t="shared" si="61"/>
        <v>94</v>
      </c>
      <c r="N58" s="33">
        <f t="shared" si="61"/>
        <v>243</v>
      </c>
      <c r="O58" s="33">
        <f t="shared" si="61"/>
        <v>107</v>
      </c>
      <c r="P58" s="33">
        <f t="shared" si="61"/>
        <v>40</v>
      </c>
      <c r="Q58" s="33">
        <f t="shared" si="61"/>
        <v>44</v>
      </c>
      <c r="R58" s="33">
        <f t="shared" si="61"/>
        <v>25</v>
      </c>
      <c r="S58" s="33">
        <f t="shared" si="61"/>
        <v>27</v>
      </c>
      <c r="T58" s="33">
        <f t="shared" si="61"/>
        <v>87</v>
      </c>
      <c r="U58" s="33">
        <f t="shared" si="61"/>
        <v>293</v>
      </c>
      <c r="V58" s="33">
        <f t="shared" si="61"/>
        <v>236</v>
      </c>
      <c r="W58" s="33">
        <f>G58-U58</f>
        <v>126</v>
      </c>
      <c r="X58" s="33">
        <f>X50+X57</f>
        <v>27</v>
      </c>
      <c r="Y58" s="34">
        <f t="shared" si="8"/>
        <v>0.69928400954653935</v>
      </c>
      <c r="Z58" s="34">
        <f t="shared" si="9"/>
        <v>0.56324582338902152</v>
      </c>
    </row>
    <row r="59" spans="1:26" ht="57.75" customHeight="1" x14ac:dyDescent="0.25">
      <c r="A59" s="60" t="s">
        <v>53</v>
      </c>
      <c r="B59" s="61" t="s">
        <v>25</v>
      </c>
      <c r="C59" s="60" t="s">
        <v>0</v>
      </c>
      <c r="D59" s="59" t="s">
        <v>2</v>
      </c>
      <c r="E59" s="62" t="s">
        <v>1</v>
      </c>
      <c r="F59" s="69"/>
      <c r="G59" s="70" t="s">
        <v>88</v>
      </c>
      <c r="H59" s="71" t="s">
        <v>5</v>
      </c>
      <c r="I59" s="71"/>
      <c r="J59" s="71"/>
      <c r="K59" s="71"/>
      <c r="L59" s="71"/>
      <c r="M59" s="71"/>
      <c r="N59" s="71" t="s">
        <v>14</v>
      </c>
      <c r="O59" s="71"/>
      <c r="P59" s="71"/>
      <c r="Q59" s="71"/>
      <c r="R59" s="71"/>
      <c r="S59" s="71"/>
      <c r="T59" s="71"/>
      <c r="U59" s="70" t="s">
        <v>20</v>
      </c>
      <c r="V59" s="59" t="s">
        <v>21</v>
      </c>
      <c r="W59" s="71" t="s">
        <v>22</v>
      </c>
      <c r="X59" s="71"/>
      <c r="Y59" s="59" t="s">
        <v>89</v>
      </c>
      <c r="Z59" s="60" t="s">
        <v>41</v>
      </c>
    </row>
    <row r="60" spans="1:26" ht="15.75" customHeight="1" x14ac:dyDescent="0.25">
      <c r="A60" s="60"/>
      <c r="B60" s="61"/>
      <c r="C60" s="60"/>
      <c r="D60" s="59"/>
      <c r="E60" s="72" t="s">
        <v>3</v>
      </c>
      <c r="F60" s="72" t="s">
        <v>4</v>
      </c>
      <c r="G60" s="70"/>
      <c r="H60" s="74" t="s">
        <v>6</v>
      </c>
      <c r="I60" s="74"/>
      <c r="J60" s="74"/>
      <c r="K60" s="74"/>
      <c r="L60" s="74"/>
      <c r="M60" s="59" t="s">
        <v>8</v>
      </c>
      <c r="N60" s="62" t="s">
        <v>6</v>
      </c>
      <c r="O60" s="62"/>
      <c r="P60" s="62"/>
      <c r="Q60" s="62"/>
      <c r="R60" s="62"/>
      <c r="S60" s="62"/>
      <c r="T60" s="59" t="s">
        <v>15</v>
      </c>
      <c r="U60" s="70"/>
      <c r="V60" s="59"/>
      <c r="W60" s="59" t="s">
        <v>90</v>
      </c>
      <c r="X60" s="29" t="s">
        <v>7</v>
      </c>
      <c r="Y60" s="59"/>
      <c r="Z60" s="60"/>
    </row>
    <row r="61" spans="1:26" ht="15.75" customHeight="1" x14ac:dyDescent="0.25">
      <c r="A61" s="60"/>
      <c r="B61" s="61"/>
      <c r="C61" s="60"/>
      <c r="D61" s="58"/>
      <c r="E61" s="58"/>
      <c r="F61" s="58"/>
      <c r="G61" s="58"/>
      <c r="H61" s="59" t="s">
        <v>9</v>
      </c>
      <c r="I61" s="62" t="s">
        <v>7</v>
      </c>
      <c r="J61" s="62"/>
      <c r="K61" s="62"/>
      <c r="L61" s="62"/>
      <c r="M61" s="59"/>
      <c r="N61" s="59" t="s">
        <v>9</v>
      </c>
      <c r="O61" s="62" t="s">
        <v>7</v>
      </c>
      <c r="P61" s="62"/>
      <c r="Q61" s="62"/>
      <c r="R61" s="62"/>
      <c r="S61" s="62"/>
      <c r="T61" s="59"/>
      <c r="U61" s="70"/>
      <c r="V61" s="59"/>
      <c r="W61" s="59"/>
      <c r="X61" s="59" t="s">
        <v>23</v>
      </c>
      <c r="Y61" s="59"/>
      <c r="Z61" s="60"/>
    </row>
    <row r="62" spans="1:26" ht="161.25" customHeight="1" x14ac:dyDescent="0.25">
      <c r="A62" s="60"/>
      <c r="B62" s="61"/>
      <c r="C62" s="60"/>
      <c r="D62" s="58"/>
      <c r="E62" s="58"/>
      <c r="F62" s="58"/>
      <c r="G62" s="58"/>
      <c r="H62" s="59"/>
      <c r="I62" s="30" t="s">
        <v>10</v>
      </c>
      <c r="J62" s="30" t="s">
        <v>11</v>
      </c>
      <c r="K62" s="30" t="s">
        <v>12</v>
      </c>
      <c r="L62" s="30" t="s">
        <v>13</v>
      </c>
      <c r="M62" s="59"/>
      <c r="N62" s="59"/>
      <c r="O62" s="30" t="s">
        <v>16</v>
      </c>
      <c r="P62" s="30" t="s">
        <v>17</v>
      </c>
      <c r="Q62" s="30" t="s">
        <v>18</v>
      </c>
      <c r="R62" s="30" t="s">
        <v>13</v>
      </c>
      <c r="S62" s="30" t="s">
        <v>19</v>
      </c>
      <c r="T62" s="59"/>
      <c r="U62" s="70"/>
      <c r="V62" s="59"/>
      <c r="W62" s="59"/>
      <c r="X62" s="59"/>
      <c r="Y62" s="59"/>
      <c r="Z62" s="60"/>
    </row>
    <row r="63" spans="1:26" ht="19.5" x14ac:dyDescent="0.25">
      <c r="A63" s="60"/>
      <c r="B63" s="61"/>
      <c r="C63" s="31">
        <v>1</v>
      </c>
      <c r="D63" s="31">
        <v>2</v>
      </c>
      <c r="E63" s="31">
        <v>3</v>
      </c>
      <c r="F63" s="31">
        <v>4</v>
      </c>
      <c r="G63" s="31">
        <v>5</v>
      </c>
      <c r="H63" s="31">
        <v>6</v>
      </c>
      <c r="I63" s="31">
        <v>7</v>
      </c>
      <c r="J63" s="31">
        <v>8</v>
      </c>
      <c r="K63" s="31">
        <v>9</v>
      </c>
      <c r="L63" s="31">
        <v>10</v>
      </c>
      <c r="M63" s="31">
        <v>11</v>
      </c>
      <c r="N63" s="31">
        <v>12</v>
      </c>
      <c r="O63" s="31">
        <v>13</v>
      </c>
      <c r="P63" s="31">
        <v>14</v>
      </c>
      <c r="Q63" s="31">
        <v>15</v>
      </c>
      <c r="R63" s="31">
        <v>16</v>
      </c>
      <c r="S63" s="31">
        <v>17</v>
      </c>
      <c r="T63" s="31">
        <v>18</v>
      </c>
      <c r="U63" s="31">
        <v>19</v>
      </c>
      <c r="V63" s="31">
        <v>20</v>
      </c>
      <c r="W63" s="31">
        <v>21</v>
      </c>
      <c r="X63" s="31">
        <v>22</v>
      </c>
      <c r="Y63" s="31">
        <v>23</v>
      </c>
      <c r="Z63" s="31">
        <v>24</v>
      </c>
    </row>
    <row r="64" spans="1:26" ht="15.75" customHeight="1" x14ac:dyDescent="0.25">
      <c r="A64" s="72" t="s">
        <v>91</v>
      </c>
      <c r="B64" s="58" t="s">
        <v>86</v>
      </c>
      <c r="C64" s="15" t="s">
        <v>63</v>
      </c>
      <c r="D64" s="15">
        <v>2</v>
      </c>
      <c r="E64" s="15">
        <v>0</v>
      </c>
      <c r="F64" s="15">
        <v>0</v>
      </c>
      <c r="G64" s="42">
        <f t="shared" ref="G64" si="62">D64-(E64+F64)</f>
        <v>2</v>
      </c>
      <c r="H64" s="42">
        <f>SUM(I64:L64)</f>
        <v>2</v>
      </c>
      <c r="I64" s="15">
        <v>2</v>
      </c>
      <c r="J64" s="15">
        <v>0</v>
      </c>
      <c r="K64" s="15">
        <v>0</v>
      </c>
      <c r="L64" s="15">
        <v>0</v>
      </c>
      <c r="M64" s="42">
        <f>G64-H64</f>
        <v>0</v>
      </c>
      <c r="N64" s="42">
        <f>SUM(O64:S64)</f>
        <v>2</v>
      </c>
      <c r="O64" s="15">
        <v>2</v>
      </c>
      <c r="P64" s="15">
        <v>0</v>
      </c>
      <c r="Q64" s="15">
        <v>0</v>
      </c>
      <c r="R64" s="15">
        <v>0</v>
      </c>
      <c r="S64" s="15">
        <v>0</v>
      </c>
      <c r="T64" s="42">
        <f>G64-N64</f>
        <v>0</v>
      </c>
      <c r="U64" s="15">
        <v>2</v>
      </c>
      <c r="V64" s="15">
        <v>2</v>
      </c>
      <c r="W64" s="42">
        <f t="shared" si="7"/>
        <v>0</v>
      </c>
      <c r="X64" s="15">
        <v>0</v>
      </c>
      <c r="Y64" s="17">
        <f t="shared" si="8"/>
        <v>1</v>
      </c>
      <c r="Z64" s="17">
        <f t="shared" si="9"/>
        <v>1</v>
      </c>
    </row>
    <row r="65" spans="1:26" ht="18.75" x14ac:dyDescent="0.25">
      <c r="A65" s="72"/>
      <c r="B65" s="58"/>
      <c r="C65" s="15" t="s">
        <v>64</v>
      </c>
      <c r="D65" s="15">
        <v>10</v>
      </c>
      <c r="E65" s="15">
        <v>0</v>
      </c>
      <c r="F65" s="15">
        <v>0</v>
      </c>
      <c r="G65" s="42">
        <f t="shared" ref="G65:G69" si="63">D65-(E65+F65)</f>
        <v>10</v>
      </c>
      <c r="H65" s="42">
        <f t="shared" ref="H65:H69" si="64">SUM(I65:L65)</f>
        <v>4</v>
      </c>
      <c r="I65" s="15">
        <v>4</v>
      </c>
      <c r="J65" s="15">
        <v>0</v>
      </c>
      <c r="K65" s="15">
        <v>0</v>
      </c>
      <c r="L65" s="15">
        <v>0</v>
      </c>
      <c r="M65" s="42">
        <f t="shared" ref="M65:M69" si="65">G65-H65</f>
        <v>6</v>
      </c>
      <c r="N65" s="42">
        <f t="shared" ref="N65:N69" si="66">SUM(O65:S65)</f>
        <v>6</v>
      </c>
      <c r="O65" s="15">
        <v>4</v>
      </c>
      <c r="P65" s="15">
        <v>0</v>
      </c>
      <c r="Q65" s="15">
        <v>0</v>
      </c>
      <c r="R65" s="15">
        <v>2</v>
      </c>
      <c r="S65" s="15">
        <v>0</v>
      </c>
      <c r="T65" s="42">
        <f t="shared" ref="T65:T69" si="67">G65-N65</f>
        <v>4</v>
      </c>
      <c r="U65" s="15">
        <v>4</v>
      </c>
      <c r="V65" s="15">
        <v>4</v>
      </c>
      <c r="W65" s="42">
        <f t="shared" si="7"/>
        <v>6</v>
      </c>
      <c r="X65" s="15">
        <v>3</v>
      </c>
      <c r="Y65" s="17">
        <f t="shared" si="8"/>
        <v>0.4</v>
      </c>
      <c r="Z65" s="17">
        <f t="shared" si="9"/>
        <v>0.4</v>
      </c>
    </row>
    <row r="66" spans="1:26" ht="18.75" x14ac:dyDescent="0.25">
      <c r="A66" s="72"/>
      <c r="B66" s="58"/>
      <c r="C66" s="15" t="s">
        <v>65</v>
      </c>
      <c r="D66" s="15">
        <v>10</v>
      </c>
      <c r="E66" s="15">
        <v>0</v>
      </c>
      <c r="F66" s="15">
        <v>0</v>
      </c>
      <c r="G66" s="42">
        <f t="shared" si="63"/>
        <v>10</v>
      </c>
      <c r="H66" s="42">
        <f t="shared" si="64"/>
        <v>6</v>
      </c>
      <c r="I66" s="15">
        <v>6</v>
      </c>
      <c r="J66" s="15">
        <v>0</v>
      </c>
      <c r="K66" s="15">
        <v>0</v>
      </c>
      <c r="L66" s="15">
        <v>0</v>
      </c>
      <c r="M66" s="42">
        <f t="shared" si="65"/>
        <v>4</v>
      </c>
      <c r="N66" s="42">
        <f t="shared" si="66"/>
        <v>10</v>
      </c>
      <c r="O66" s="15">
        <v>7</v>
      </c>
      <c r="P66" s="15">
        <v>2</v>
      </c>
      <c r="Q66" s="15">
        <v>0</v>
      </c>
      <c r="R66" s="15">
        <v>1</v>
      </c>
      <c r="S66" s="15">
        <v>0</v>
      </c>
      <c r="T66" s="42">
        <f t="shared" si="67"/>
        <v>0</v>
      </c>
      <c r="U66" s="15">
        <v>6</v>
      </c>
      <c r="V66" s="15">
        <v>6</v>
      </c>
      <c r="W66" s="42">
        <f t="shared" si="7"/>
        <v>4</v>
      </c>
      <c r="X66" s="15">
        <v>1</v>
      </c>
      <c r="Y66" s="17">
        <f t="shared" si="8"/>
        <v>0.6</v>
      </c>
      <c r="Z66" s="17">
        <f t="shared" si="9"/>
        <v>0.6</v>
      </c>
    </row>
    <row r="67" spans="1:26" ht="18.75" x14ac:dyDescent="0.25">
      <c r="A67" s="72"/>
      <c r="B67" s="58"/>
      <c r="C67" s="15" t="s">
        <v>74</v>
      </c>
      <c r="D67" s="15">
        <v>12</v>
      </c>
      <c r="E67" s="15">
        <v>0</v>
      </c>
      <c r="F67" s="15">
        <v>0</v>
      </c>
      <c r="G67" s="42">
        <f t="shared" si="63"/>
        <v>12</v>
      </c>
      <c r="H67" s="42">
        <f t="shared" si="64"/>
        <v>6</v>
      </c>
      <c r="I67" s="15">
        <v>5</v>
      </c>
      <c r="J67" s="15">
        <v>1</v>
      </c>
      <c r="K67" s="15">
        <v>0</v>
      </c>
      <c r="L67" s="15">
        <v>0</v>
      </c>
      <c r="M67" s="42">
        <f t="shared" si="65"/>
        <v>6</v>
      </c>
      <c r="N67" s="42">
        <f t="shared" si="66"/>
        <v>12</v>
      </c>
      <c r="O67" s="15">
        <v>12</v>
      </c>
      <c r="P67" s="15">
        <v>0</v>
      </c>
      <c r="Q67" s="15">
        <v>0</v>
      </c>
      <c r="R67" s="15">
        <v>0</v>
      </c>
      <c r="S67" s="15">
        <v>0</v>
      </c>
      <c r="T67" s="42">
        <f t="shared" si="67"/>
        <v>0</v>
      </c>
      <c r="U67" s="15">
        <v>6</v>
      </c>
      <c r="V67" s="15">
        <v>5</v>
      </c>
      <c r="W67" s="42">
        <f t="shared" si="7"/>
        <v>6</v>
      </c>
      <c r="X67" s="15">
        <v>0</v>
      </c>
      <c r="Y67" s="17">
        <f t="shared" si="8"/>
        <v>0.5</v>
      </c>
      <c r="Z67" s="17">
        <f t="shared" si="9"/>
        <v>0.41666666666666669</v>
      </c>
    </row>
    <row r="68" spans="1:26" ht="18.75" x14ac:dyDescent="0.25">
      <c r="A68" s="72"/>
      <c r="B68" s="58"/>
      <c r="C68" s="15" t="s">
        <v>75</v>
      </c>
      <c r="D68" s="15">
        <v>16</v>
      </c>
      <c r="E68" s="15">
        <v>0</v>
      </c>
      <c r="F68" s="15">
        <v>0</v>
      </c>
      <c r="G68" s="42">
        <f t="shared" si="63"/>
        <v>16</v>
      </c>
      <c r="H68" s="42">
        <f t="shared" si="64"/>
        <v>7</v>
      </c>
      <c r="I68" s="15">
        <v>7</v>
      </c>
      <c r="J68" s="15">
        <v>0</v>
      </c>
      <c r="K68" s="15">
        <v>0</v>
      </c>
      <c r="L68" s="15">
        <v>0</v>
      </c>
      <c r="M68" s="42">
        <f t="shared" si="65"/>
        <v>9</v>
      </c>
      <c r="N68" s="42">
        <f t="shared" si="66"/>
        <v>8</v>
      </c>
      <c r="O68" s="15">
        <v>8</v>
      </c>
      <c r="P68" s="15">
        <v>0</v>
      </c>
      <c r="Q68" s="15">
        <v>0</v>
      </c>
      <c r="R68" s="15">
        <v>0</v>
      </c>
      <c r="S68" s="15">
        <v>0</v>
      </c>
      <c r="T68" s="42">
        <f t="shared" si="67"/>
        <v>8</v>
      </c>
      <c r="U68" s="15">
        <v>7</v>
      </c>
      <c r="V68" s="15">
        <v>7</v>
      </c>
      <c r="W68" s="42">
        <f t="shared" si="7"/>
        <v>9</v>
      </c>
      <c r="X68" s="15">
        <v>7</v>
      </c>
      <c r="Y68" s="17">
        <f t="shared" si="8"/>
        <v>0.4375</v>
      </c>
      <c r="Z68" s="17">
        <f t="shared" si="9"/>
        <v>0.4375</v>
      </c>
    </row>
    <row r="69" spans="1:26" ht="18.75" x14ac:dyDescent="0.25">
      <c r="A69" s="72"/>
      <c r="B69" s="58"/>
      <c r="C69" s="15" t="s">
        <v>77</v>
      </c>
      <c r="D69" s="15">
        <v>17</v>
      </c>
      <c r="E69" s="15">
        <v>0</v>
      </c>
      <c r="F69" s="15">
        <v>0</v>
      </c>
      <c r="G69" s="42">
        <f t="shared" si="63"/>
        <v>17</v>
      </c>
      <c r="H69" s="42">
        <f t="shared" si="64"/>
        <v>16</v>
      </c>
      <c r="I69" s="15">
        <v>7</v>
      </c>
      <c r="J69" s="15">
        <v>8</v>
      </c>
      <c r="K69" s="15">
        <v>0</v>
      </c>
      <c r="L69" s="15">
        <v>1</v>
      </c>
      <c r="M69" s="42">
        <f t="shared" si="65"/>
        <v>1</v>
      </c>
      <c r="N69" s="42">
        <f t="shared" si="66"/>
        <v>17</v>
      </c>
      <c r="O69" s="15">
        <v>10</v>
      </c>
      <c r="P69" s="15">
        <v>0</v>
      </c>
      <c r="Q69" s="15">
        <v>5</v>
      </c>
      <c r="R69" s="15">
        <v>0</v>
      </c>
      <c r="S69" s="15">
        <v>2</v>
      </c>
      <c r="T69" s="42">
        <f t="shared" si="67"/>
        <v>0</v>
      </c>
      <c r="U69" s="15">
        <v>16</v>
      </c>
      <c r="V69" s="15">
        <v>15</v>
      </c>
      <c r="W69" s="42">
        <f t="shared" si="7"/>
        <v>1</v>
      </c>
      <c r="X69" s="15">
        <v>0</v>
      </c>
      <c r="Y69" s="17">
        <f t="shared" si="8"/>
        <v>0.94117647058823528</v>
      </c>
      <c r="Z69" s="17">
        <f t="shared" si="9"/>
        <v>0.88235294117647056</v>
      </c>
    </row>
    <row r="70" spans="1:26" ht="18.75" x14ac:dyDescent="0.25">
      <c r="A70" s="72"/>
      <c r="B70" s="80" t="s">
        <v>55</v>
      </c>
      <c r="C70" s="80"/>
      <c r="D70" s="9">
        <f>SUM(D64:D69)</f>
        <v>67</v>
      </c>
      <c r="E70" s="9">
        <f>SUM(E64:E69)</f>
        <v>0</v>
      </c>
      <c r="F70" s="9">
        <f>SUM(F64:F69)</f>
        <v>0</v>
      </c>
      <c r="G70" s="9">
        <f>D70-(E70+F70)</f>
        <v>67</v>
      </c>
      <c r="H70" s="9">
        <f>SUM(I70:L70)</f>
        <v>41</v>
      </c>
      <c r="I70" s="9">
        <f>SUM(I64:I69)</f>
        <v>31</v>
      </c>
      <c r="J70" s="9">
        <f>SUM(J64:J69)</f>
        <v>9</v>
      </c>
      <c r="K70" s="9">
        <f>SUM(K64:K69)</f>
        <v>0</v>
      </c>
      <c r="L70" s="9">
        <f>SUM(L64:L69)</f>
        <v>1</v>
      </c>
      <c r="M70" s="9">
        <f>G70-H70</f>
        <v>26</v>
      </c>
      <c r="N70" s="9">
        <f>SUM(O70:S70)</f>
        <v>55</v>
      </c>
      <c r="O70" s="9">
        <f t="shared" ref="O70:V70" si="68">SUM(O64:O69)</f>
        <v>43</v>
      </c>
      <c r="P70" s="9">
        <f t="shared" si="68"/>
        <v>2</v>
      </c>
      <c r="Q70" s="9">
        <f t="shared" si="68"/>
        <v>5</v>
      </c>
      <c r="R70" s="9">
        <f t="shared" si="68"/>
        <v>3</v>
      </c>
      <c r="S70" s="9">
        <f t="shared" si="68"/>
        <v>2</v>
      </c>
      <c r="T70" s="9">
        <f t="shared" si="68"/>
        <v>12</v>
      </c>
      <c r="U70" s="9">
        <f t="shared" si="68"/>
        <v>41</v>
      </c>
      <c r="V70" s="9">
        <f t="shared" si="68"/>
        <v>39</v>
      </c>
      <c r="W70" s="10">
        <f>G70-U70</f>
        <v>26</v>
      </c>
      <c r="X70" s="9">
        <f>SUM(X64:X69)</f>
        <v>11</v>
      </c>
      <c r="Y70" s="11">
        <f>U70/G70*100%</f>
        <v>0.61194029850746268</v>
      </c>
      <c r="Z70" s="11">
        <f>V70/G70*100%</f>
        <v>0.58208955223880599</v>
      </c>
    </row>
    <row r="71" spans="1:26" ht="18.75" x14ac:dyDescent="0.25">
      <c r="A71" s="72"/>
      <c r="B71" s="58" t="s">
        <v>82</v>
      </c>
      <c r="C71" s="15" t="s">
        <v>63</v>
      </c>
      <c r="D71" s="15">
        <v>10</v>
      </c>
      <c r="E71" s="15">
        <v>0</v>
      </c>
      <c r="F71" s="15">
        <v>0</v>
      </c>
      <c r="G71" s="42">
        <f t="shared" ref="G71" si="69">D71-(E71+F71)</f>
        <v>10</v>
      </c>
      <c r="H71" s="42">
        <f>SUM(I71:L71)</f>
        <v>7</v>
      </c>
      <c r="I71" s="15">
        <v>7</v>
      </c>
      <c r="J71" s="15">
        <v>0</v>
      </c>
      <c r="K71" s="15">
        <v>0</v>
      </c>
      <c r="L71" s="15">
        <v>0</v>
      </c>
      <c r="M71" s="42">
        <f>G71-H71</f>
        <v>3</v>
      </c>
      <c r="N71" s="42">
        <f>SUM(O71:S71)</f>
        <v>8</v>
      </c>
      <c r="O71" s="15">
        <v>7</v>
      </c>
      <c r="P71" s="15">
        <v>0</v>
      </c>
      <c r="Q71" s="15">
        <v>1</v>
      </c>
      <c r="R71" s="15">
        <v>0</v>
      </c>
      <c r="S71" s="15">
        <v>0</v>
      </c>
      <c r="T71" s="42">
        <v>0</v>
      </c>
      <c r="U71" s="15">
        <v>7</v>
      </c>
      <c r="V71" s="15">
        <v>7</v>
      </c>
      <c r="W71" s="42">
        <f>G71-U71</f>
        <v>3</v>
      </c>
      <c r="X71" s="15">
        <v>0</v>
      </c>
      <c r="Y71" s="17">
        <f t="shared" si="8"/>
        <v>0.7</v>
      </c>
      <c r="Z71" s="17">
        <f t="shared" si="9"/>
        <v>0.7</v>
      </c>
    </row>
    <row r="72" spans="1:26" ht="18.75" x14ac:dyDescent="0.25">
      <c r="A72" s="72"/>
      <c r="B72" s="58"/>
      <c r="C72" s="15" t="s">
        <v>65</v>
      </c>
      <c r="D72" s="15">
        <v>36</v>
      </c>
      <c r="E72" s="15">
        <v>4</v>
      </c>
      <c r="F72" s="15">
        <v>0</v>
      </c>
      <c r="G72" s="42">
        <f t="shared" ref="G72:G77" si="70">D72-(E72+F72)</f>
        <v>32</v>
      </c>
      <c r="H72" s="42">
        <f t="shared" ref="H72:H77" si="71">SUM(I72:L72)</f>
        <v>28</v>
      </c>
      <c r="I72" s="15">
        <v>28</v>
      </c>
      <c r="J72" s="15">
        <v>0</v>
      </c>
      <c r="K72" s="15">
        <v>0</v>
      </c>
      <c r="L72" s="15">
        <v>0</v>
      </c>
      <c r="M72" s="42">
        <f>G72-H72</f>
        <v>4</v>
      </c>
      <c r="N72" s="42">
        <f t="shared" ref="N72:N77" si="72">SUM(O72:S72)</f>
        <v>34</v>
      </c>
      <c r="O72" s="15">
        <v>15</v>
      </c>
      <c r="P72" s="15">
        <v>8</v>
      </c>
      <c r="Q72" s="15">
        <v>1</v>
      </c>
      <c r="R72" s="15">
        <v>6</v>
      </c>
      <c r="S72" s="15">
        <v>4</v>
      </c>
      <c r="T72" s="42">
        <v>10</v>
      </c>
      <c r="U72" s="15">
        <v>13</v>
      </c>
      <c r="V72" s="15">
        <v>11</v>
      </c>
      <c r="W72" s="42">
        <f>G72-U72</f>
        <v>19</v>
      </c>
      <c r="X72" s="15">
        <v>12</v>
      </c>
      <c r="Y72" s="17">
        <f>U72/G72*100%</f>
        <v>0.40625</v>
      </c>
      <c r="Z72" s="17">
        <f>V72/G72*100%</f>
        <v>0.34375</v>
      </c>
    </row>
    <row r="73" spans="1:26" ht="18.75" x14ac:dyDescent="0.25">
      <c r="A73" s="72"/>
      <c r="B73" s="58"/>
      <c r="C73" s="15" t="s">
        <v>64</v>
      </c>
      <c r="D73" s="15">
        <v>28</v>
      </c>
      <c r="E73" s="15">
        <v>1</v>
      </c>
      <c r="F73" s="15">
        <v>0</v>
      </c>
      <c r="G73" s="42">
        <f t="shared" si="70"/>
        <v>27</v>
      </c>
      <c r="H73" s="42">
        <f t="shared" si="71"/>
        <v>17</v>
      </c>
      <c r="I73" s="15">
        <v>17</v>
      </c>
      <c r="J73" s="15">
        <v>0</v>
      </c>
      <c r="K73" s="15">
        <v>0</v>
      </c>
      <c r="L73" s="15">
        <v>0</v>
      </c>
      <c r="M73" s="42">
        <f t="shared" ref="M73:M77" si="73">G73-H73</f>
        <v>10</v>
      </c>
      <c r="N73" s="42">
        <f t="shared" si="72"/>
        <v>27</v>
      </c>
      <c r="O73" s="15">
        <v>15</v>
      </c>
      <c r="P73" s="15">
        <v>3</v>
      </c>
      <c r="Q73" s="15">
        <v>2</v>
      </c>
      <c r="R73" s="15">
        <v>7</v>
      </c>
      <c r="S73" s="15">
        <v>0</v>
      </c>
      <c r="T73" s="42">
        <v>7</v>
      </c>
      <c r="U73" s="15">
        <v>17</v>
      </c>
      <c r="V73" s="15">
        <v>17</v>
      </c>
      <c r="W73" s="42">
        <f t="shared" ref="W73:W77" si="74">G73-U73</f>
        <v>10</v>
      </c>
      <c r="X73" s="15">
        <v>0</v>
      </c>
      <c r="Y73" s="17">
        <f t="shared" si="8"/>
        <v>0.62962962962962965</v>
      </c>
      <c r="Z73" s="17">
        <f t="shared" si="9"/>
        <v>0.62962962962962965</v>
      </c>
    </row>
    <row r="74" spans="1:26" ht="18.75" x14ac:dyDescent="0.25">
      <c r="A74" s="72"/>
      <c r="B74" s="58"/>
      <c r="C74" s="15" t="s">
        <v>74</v>
      </c>
      <c r="D74" s="15">
        <v>13</v>
      </c>
      <c r="E74" s="15">
        <v>0</v>
      </c>
      <c r="F74" s="15">
        <v>0</v>
      </c>
      <c r="G74" s="42">
        <f t="shared" si="70"/>
        <v>13</v>
      </c>
      <c r="H74" s="42">
        <f t="shared" si="71"/>
        <v>13</v>
      </c>
      <c r="I74" s="15">
        <v>5</v>
      </c>
      <c r="J74" s="15">
        <v>8</v>
      </c>
      <c r="K74" s="15">
        <v>0</v>
      </c>
      <c r="L74" s="15">
        <v>0</v>
      </c>
      <c r="M74" s="42">
        <f t="shared" si="73"/>
        <v>0</v>
      </c>
      <c r="N74" s="42">
        <f t="shared" si="72"/>
        <v>13</v>
      </c>
      <c r="O74" s="15">
        <v>8</v>
      </c>
      <c r="P74" s="15">
        <v>0</v>
      </c>
      <c r="Q74" s="15">
        <v>5</v>
      </c>
      <c r="R74" s="15">
        <v>0</v>
      </c>
      <c r="S74" s="15">
        <v>0</v>
      </c>
      <c r="T74" s="42">
        <v>7</v>
      </c>
      <c r="U74" s="15">
        <v>11</v>
      </c>
      <c r="V74" s="15">
        <v>11</v>
      </c>
      <c r="W74" s="42">
        <f t="shared" si="74"/>
        <v>2</v>
      </c>
      <c r="X74" s="15">
        <v>2</v>
      </c>
      <c r="Y74" s="17">
        <f t="shared" si="8"/>
        <v>0.84615384615384615</v>
      </c>
      <c r="Z74" s="17">
        <f t="shared" si="9"/>
        <v>0.84615384615384615</v>
      </c>
    </row>
    <row r="75" spans="1:26" ht="18.75" x14ac:dyDescent="0.25">
      <c r="A75" s="72"/>
      <c r="B75" s="58"/>
      <c r="C75" s="15" t="s">
        <v>75</v>
      </c>
      <c r="D75" s="15">
        <v>35</v>
      </c>
      <c r="E75" s="15">
        <v>0</v>
      </c>
      <c r="F75" s="15">
        <v>0</v>
      </c>
      <c r="G75" s="42">
        <f t="shared" si="70"/>
        <v>35</v>
      </c>
      <c r="H75" s="42">
        <f t="shared" si="71"/>
        <v>8</v>
      </c>
      <c r="I75" s="15">
        <v>3</v>
      </c>
      <c r="J75" s="15">
        <v>5</v>
      </c>
      <c r="K75" s="15">
        <v>0</v>
      </c>
      <c r="L75" s="15">
        <v>0</v>
      </c>
      <c r="M75" s="42">
        <f t="shared" si="73"/>
        <v>27</v>
      </c>
      <c r="N75" s="42">
        <f t="shared" si="72"/>
        <v>17</v>
      </c>
      <c r="O75" s="15">
        <v>14</v>
      </c>
      <c r="P75" s="15">
        <v>0</v>
      </c>
      <c r="Q75" s="15">
        <v>2</v>
      </c>
      <c r="R75" s="15">
        <v>0</v>
      </c>
      <c r="S75" s="15">
        <v>1</v>
      </c>
      <c r="T75" s="42">
        <v>4</v>
      </c>
      <c r="U75" s="15">
        <v>8</v>
      </c>
      <c r="V75" s="15">
        <v>8</v>
      </c>
      <c r="W75" s="42">
        <f t="shared" si="74"/>
        <v>27</v>
      </c>
      <c r="X75" s="15">
        <v>19</v>
      </c>
      <c r="Y75" s="17">
        <f t="shared" si="8"/>
        <v>0.22857142857142856</v>
      </c>
      <c r="Z75" s="17">
        <f t="shared" si="9"/>
        <v>0.22857142857142856</v>
      </c>
    </row>
    <row r="76" spans="1:26" ht="18.75" x14ac:dyDescent="0.25">
      <c r="A76" s="72"/>
      <c r="B76" s="58"/>
      <c r="C76" s="15" t="s">
        <v>76</v>
      </c>
      <c r="D76" s="15">
        <v>35</v>
      </c>
      <c r="E76" s="15">
        <v>0</v>
      </c>
      <c r="F76" s="15">
        <v>0</v>
      </c>
      <c r="G76" s="42">
        <f t="shared" si="70"/>
        <v>35</v>
      </c>
      <c r="H76" s="42">
        <f t="shared" si="71"/>
        <v>18</v>
      </c>
      <c r="I76" s="15">
        <v>8</v>
      </c>
      <c r="J76" s="15">
        <v>8</v>
      </c>
      <c r="K76" s="15">
        <v>0</v>
      </c>
      <c r="L76" s="15">
        <v>2</v>
      </c>
      <c r="M76" s="42">
        <f t="shared" si="73"/>
        <v>17</v>
      </c>
      <c r="N76" s="42">
        <f t="shared" si="72"/>
        <v>25</v>
      </c>
      <c r="O76" s="15">
        <v>19</v>
      </c>
      <c r="P76" s="15">
        <v>0</v>
      </c>
      <c r="Q76" s="15">
        <v>5</v>
      </c>
      <c r="R76" s="15">
        <v>0</v>
      </c>
      <c r="S76" s="15">
        <v>1</v>
      </c>
      <c r="T76" s="42">
        <v>10</v>
      </c>
      <c r="U76" s="15">
        <v>18</v>
      </c>
      <c r="V76" s="15">
        <v>18</v>
      </c>
      <c r="W76" s="42">
        <f t="shared" si="74"/>
        <v>17</v>
      </c>
      <c r="X76" s="15">
        <v>6</v>
      </c>
      <c r="Y76" s="17">
        <f t="shared" si="8"/>
        <v>0.51428571428571423</v>
      </c>
      <c r="Z76" s="17">
        <f t="shared" si="9"/>
        <v>0.51428571428571423</v>
      </c>
    </row>
    <row r="77" spans="1:26" ht="18.75" x14ac:dyDescent="0.25">
      <c r="A77" s="72"/>
      <c r="B77" s="58"/>
      <c r="C77" s="15" t="s">
        <v>77</v>
      </c>
      <c r="D77" s="15">
        <v>36</v>
      </c>
      <c r="E77" s="15">
        <v>2</v>
      </c>
      <c r="F77" s="15">
        <v>0</v>
      </c>
      <c r="G77" s="42">
        <f t="shared" si="70"/>
        <v>34</v>
      </c>
      <c r="H77" s="42">
        <f t="shared" si="71"/>
        <v>22</v>
      </c>
      <c r="I77" s="15">
        <v>18</v>
      </c>
      <c r="J77" s="15">
        <v>4</v>
      </c>
      <c r="K77" s="15">
        <v>0</v>
      </c>
      <c r="L77" s="15">
        <v>0</v>
      </c>
      <c r="M77" s="42">
        <f t="shared" si="73"/>
        <v>12</v>
      </c>
      <c r="N77" s="42">
        <f t="shared" si="72"/>
        <v>30</v>
      </c>
      <c r="O77" s="15">
        <v>19</v>
      </c>
      <c r="P77" s="15">
        <v>0</v>
      </c>
      <c r="Q77" s="15">
        <v>11</v>
      </c>
      <c r="R77" s="15">
        <v>0</v>
      </c>
      <c r="S77" s="15">
        <v>0</v>
      </c>
      <c r="T77" s="42">
        <v>6</v>
      </c>
      <c r="U77" s="15">
        <v>22</v>
      </c>
      <c r="V77" s="15">
        <v>22</v>
      </c>
      <c r="W77" s="42">
        <f t="shared" si="74"/>
        <v>12</v>
      </c>
      <c r="X77" s="15">
        <v>4</v>
      </c>
      <c r="Y77" s="17">
        <f t="shared" si="8"/>
        <v>0.6470588235294118</v>
      </c>
      <c r="Z77" s="17">
        <f t="shared" si="9"/>
        <v>0.6470588235294118</v>
      </c>
    </row>
    <row r="78" spans="1:26" ht="18.75" x14ac:dyDescent="0.25">
      <c r="A78" s="72"/>
      <c r="B78" s="80" t="s">
        <v>56</v>
      </c>
      <c r="C78" s="80"/>
      <c r="D78" s="9">
        <f>SUM(D71:D77)</f>
        <v>193</v>
      </c>
      <c r="E78" s="9">
        <f>SUM(E71:E77)</f>
        <v>7</v>
      </c>
      <c r="F78" s="9">
        <f>SUM(F71:F77)</f>
        <v>0</v>
      </c>
      <c r="G78" s="9">
        <f>D78-(E78+F78)</f>
        <v>186</v>
      </c>
      <c r="H78" s="9">
        <f>SUM(I78:L78)</f>
        <v>113</v>
      </c>
      <c r="I78" s="9">
        <f>SUM(I71:I77)</f>
        <v>86</v>
      </c>
      <c r="J78" s="9">
        <f>SUM(J71:J77)</f>
        <v>25</v>
      </c>
      <c r="K78" s="9">
        <f>SUM(K71:K77)</f>
        <v>0</v>
      </c>
      <c r="L78" s="9">
        <f>SUM(L71:L77)</f>
        <v>2</v>
      </c>
      <c r="M78" s="9">
        <f>G78-H78</f>
        <v>73</v>
      </c>
      <c r="N78" s="9">
        <f>SUM(O78:S78)</f>
        <v>154</v>
      </c>
      <c r="O78" s="9">
        <f t="shared" ref="O78:V78" si="75">SUM(O71:O77)</f>
        <v>97</v>
      </c>
      <c r="P78" s="9">
        <f t="shared" si="75"/>
        <v>11</v>
      </c>
      <c r="Q78" s="9">
        <f t="shared" si="75"/>
        <v>27</v>
      </c>
      <c r="R78" s="9">
        <f t="shared" si="75"/>
        <v>13</v>
      </c>
      <c r="S78" s="9">
        <f t="shared" si="75"/>
        <v>6</v>
      </c>
      <c r="T78" s="9">
        <f t="shared" si="75"/>
        <v>44</v>
      </c>
      <c r="U78" s="9">
        <f t="shared" si="75"/>
        <v>96</v>
      </c>
      <c r="V78" s="9">
        <f t="shared" si="75"/>
        <v>94</v>
      </c>
      <c r="W78" s="10">
        <f>G78-U78</f>
        <v>90</v>
      </c>
      <c r="X78" s="9">
        <f>SUM(X71:X77)</f>
        <v>43</v>
      </c>
      <c r="Y78" s="11">
        <f>U78/G78*100%</f>
        <v>0.5161290322580645</v>
      </c>
      <c r="Z78" s="11">
        <f>V78/G78*100%</f>
        <v>0.5053763440860215</v>
      </c>
    </row>
    <row r="79" spans="1:26" ht="37.5" customHeight="1" x14ac:dyDescent="0.25">
      <c r="A79" s="50" t="s">
        <v>92</v>
      </c>
      <c r="B79" s="50"/>
      <c r="C79" s="50"/>
      <c r="D79" s="33">
        <f>D70+D78</f>
        <v>260</v>
      </c>
      <c r="E79" s="33">
        <f>E70+E78</f>
        <v>7</v>
      </c>
      <c r="F79" s="33">
        <f>F70+F78</f>
        <v>0</v>
      </c>
      <c r="G79" s="33">
        <f>D79-(E79+F79)</f>
        <v>253</v>
      </c>
      <c r="H79" s="33">
        <f t="shared" ref="H79:V79" si="76">H70+H78</f>
        <v>154</v>
      </c>
      <c r="I79" s="33">
        <f t="shared" si="76"/>
        <v>117</v>
      </c>
      <c r="J79" s="33">
        <f t="shared" si="76"/>
        <v>34</v>
      </c>
      <c r="K79" s="33">
        <f t="shared" si="76"/>
        <v>0</v>
      </c>
      <c r="L79" s="33">
        <f t="shared" si="76"/>
        <v>3</v>
      </c>
      <c r="M79" s="33">
        <f t="shared" si="76"/>
        <v>99</v>
      </c>
      <c r="N79" s="33">
        <f t="shared" si="76"/>
        <v>209</v>
      </c>
      <c r="O79" s="33">
        <f t="shared" si="76"/>
        <v>140</v>
      </c>
      <c r="P79" s="33">
        <f t="shared" si="76"/>
        <v>13</v>
      </c>
      <c r="Q79" s="33">
        <f t="shared" si="76"/>
        <v>32</v>
      </c>
      <c r="R79" s="33">
        <f t="shared" si="76"/>
        <v>16</v>
      </c>
      <c r="S79" s="33">
        <f t="shared" si="76"/>
        <v>8</v>
      </c>
      <c r="T79" s="33">
        <f t="shared" si="76"/>
        <v>56</v>
      </c>
      <c r="U79" s="33">
        <f t="shared" si="76"/>
        <v>137</v>
      </c>
      <c r="V79" s="33">
        <f t="shared" si="76"/>
        <v>133</v>
      </c>
      <c r="W79" s="33">
        <f>G79-U79</f>
        <v>116</v>
      </c>
      <c r="X79" s="33">
        <f>X70+X78</f>
        <v>54</v>
      </c>
      <c r="Y79" s="34">
        <f>U79/G79*100%</f>
        <v>0.54150197628458496</v>
      </c>
      <c r="Z79" s="34">
        <f>V79/G79*100%</f>
        <v>0.52569169960474305</v>
      </c>
    </row>
    <row r="80" spans="1:26" ht="51" customHeight="1" x14ac:dyDescent="0.25">
      <c r="A80" s="76" t="s">
        <v>85</v>
      </c>
      <c r="B80" s="78" t="s">
        <v>83</v>
      </c>
      <c r="C80" s="44" t="s">
        <v>78</v>
      </c>
      <c r="D80" s="16">
        <v>3</v>
      </c>
      <c r="E80" s="16">
        <v>0</v>
      </c>
      <c r="F80" s="16">
        <v>0</v>
      </c>
      <c r="G80" s="42">
        <f t="shared" ref="G80" si="77">D80-(E80+F80)</f>
        <v>3</v>
      </c>
      <c r="H80" s="42">
        <f>SUM(I80:L80)</f>
        <v>3</v>
      </c>
      <c r="I80" s="16">
        <v>3</v>
      </c>
      <c r="J80" s="16">
        <v>0</v>
      </c>
      <c r="K80" s="16">
        <v>0</v>
      </c>
      <c r="L80" s="16">
        <v>0</v>
      </c>
      <c r="M80" s="42">
        <f>G80-H80</f>
        <v>0</v>
      </c>
      <c r="N80" s="42">
        <f>SUM(O80:S80)</f>
        <v>3</v>
      </c>
      <c r="O80" s="16">
        <v>3</v>
      </c>
      <c r="P80" s="16">
        <v>0</v>
      </c>
      <c r="Q80" s="16">
        <v>0</v>
      </c>
      <c r="R80" s="16">
        <v>0</v>
      </c>
      <c r="S80" s="16">
        <v>0</v>
      </c>
      <c r="T80" s="42">
        <f>G80-N80</f>
        <v>0</v>
      </c>
      <c r="U80" s="16">
        <v>3</v>
      </c>
      <c r="V80" s="16">
        <v>3</v>
      </c>
      <c r="W80" s="42">
        <f t="shared" ref="W80:W81" si="78">G80-U80</f>
        <v>0</v>
      </c>
      <c r="X80" s="16">
        <v>0</v>
      </c>
      <c r="Y80" s="45">
        <f t="shared" ref="Y80" si="79">U80/G80*100%</f>
        <v>1</v>
      </c>
      <c r="Z80" s="45">
        <f t="shared" ref="Z80" si="80">V80/G80*100%</f>
        <v>1</v>
      </c>
    </row>
    <row r="81" spans="1:26" ht="45" customHeight="1" x14ac:dyDescent="0.25">
      <c r="A81" s="77"/>
      <c r="B81" s="79"/>
      <c r="C81" s="16" t="s">
        <v>104</v>
      </c>
      <c r="D81" s="16">
        <v>6</v>
      </c>
      <c r="E81" s="16">
        <v>0</v>
      </c>
      <c r="F81" s="16">
        <v>0</v>
      </c>
      <c r="G81" s="42">
        <f t="shared" ref="G81" si="81">D81-(E81+F81)</f>
        <v>6</v>
      </c>
      <c r="H81" s="42">
        <f>SUM(I81:L81)</f>
        <v>6</v>
      </c>
      <c r="I81" s="16">
        <v>6</v>
      </c>
      <c r="J81" s="16">
        <v>0</v>
      </c>
      <c r="K81" s="16">
        <v>0</v>
      </c>
      <c r="L81" s="16">
        <v>0</v>
      </c>
      <c r="M81" s="42">
        <f>G81-H81</f>
        <v>0</v>
      </c>
      <c r="N81" s="42">
        <f>SUM(O81:S81)</f>
        <v>6</v>
      </c>
      <c r="O81" s="16">
        <v>6</v>
      </c>
      <c r="P81" s="16">
        <v>0</v>
      </c>
      <c r="Q81" s="16">
        <v>0</v>
      </c>
      <c r="R81" s="16">
        <v>0</v>
      </c>
      <c r="S81" s="16">
        <v>0</v>
      </c>
      <c r="T81" s="42">
        <f>G81-N81</f>
        <v>0</v>
      </c>
      <c r="U81" s="16">
        <v>6</v>
      </c>
      <c r="V81" s="16">
        <v>6</v>
      </c>
      <c r="W81" s="42">
        <f t="shared" si="78"/>
        <v>0</v>
      </c>
      <c r="X81" s="16">
        <v>0</v>
      </c>
      <c r="Y81" s="45">
        <f t="shared" si="8"/>
        <v>1</v>
      </c>
      <c r="Z81" s="45">
        <f t="shared" si="9"/>
        <v>1</v>
      </c>
    </row>
    <row r="82" spans="1:26" ht="18.75" x14ac:dyDescent="0.25">
      <c r="A82" s="51" t="s">
        <v>69</v>
      </c>
      <c r="B82" s="51"/>
      <c r="C82" s="51"/>
      <c r="D82" s="33">
        <f>SUM(D80:D81)</f>
        <v>9</v>
      </c>
      <c r="E82" s="39">
        <f t="shared" ref="E82:F82" si="82">SUM(E80:E81)</f>
        <v>0</v>
      </c>
      <c r="F82" s="39">
        <f t="shared" si="82"/>
        <v>0</v>
      </c>
      <c r="G82" s="33">
        <f>D82-(E82+F82)</f>
        <v>9</v>
      </c>
      <c r="H82" s="33">
        <f>SUM(I82:L82)</f>
        <v>9</v>
      </c>
      <c r="I82" s="33">
        <f>SUM(I80:I81)</f>
        <v>9</v>
      </c>
      <c r="J82" s="39">
        <f t="shared" ref="J82:K82" si="83">SUM(J80:J81)</f>
        <v>0</v>
      </c>
      <c r="K82" s="39">
        <f t="shared" si="83"/>
        <v>0</v>
      </c>
      <c r="L82" s="39">
        <f>SUM(L80:L81)</f>
        <v>0</v>
      </c>
      <c r="M82" s="33">
        <f>SUM(M80:M81)</f>
        <v>0</v>
      </c>
      <c r="N82" s="33">
        <f>SUM(N80:N81)</f>
        <v>9</v>
      </c>
      <c r="O82" s="39">
        <f>SUM(O80:O81)</f>
        <v>9</v>
      </c>
      <c r="P82" s="39">
        <f t="shared" ref="P82:Q82" si="84">SUM(P80:P81)</f>
        <v>0</v>
      </c>
      <c r="Q82" s="39">
        <f t="shared" si="84"/>
        <v>0</v>
      </c>
      <c r="R82" s="39">
        <f>SUM(R80:R81)</f>
        <v>0</v>
      </c>
      <c r="S82" s="39">
        <f>SUM(S80:S81)</f>
        <v>0</v>
      </c>
      <c r="T82" s="39">
        <f>SUM(T80:T81)</f>
        <v>0</v>
      </c>
      <c r="U82" s="39">
        <f>SUM(U80:U81)</f>
        <v>9</v>
      </c>
      <c r="V82" s="39">
        <f>SUM(V80:V81)</f>
        <v>9</v>
      </c>
      <c r="W82" s="33">
        <f>G82-U82</f>
        <v>0</v>
      </c>
      <c r="X82" s="39">
        <f>SUM(X80:X81)</f>
        <v>0</v>
      </c>
      <c r="Y82" s="34">
        <f>U82/G82*100%</f>
        <v>1</v>
      </c>
      <c r="Z82" s="34">
        <f>V82/G82*100%</f>
        <v>1</v>
      </c>
    </row>
    <row r="83" spans="1:26" ht="53.25" customHeight="1" x14ac:dyDescent="0.25">
      <c r="A83" s="52" t="s">
        <v>84</v>
      </c>
      <c r="B83" s="52"/>
      <c r="C83" s="52"/>
      <c r="D83" s="35">
        <f>D33+D58+D79+D82</f>
        <v>1173</v>
      </c>
      <c r="E83" s="35">
        <f>E33+E58+E79+E82</f>
        <v>23</v>
      </c>
      <c r="F83" s="35">
        <f>F33+F58+F79+F82</f>
        <v>0</v>
      </c>
      <c r="G83" s="35">
        <f>D83-(E83+F83)</f>
        <v>1150</v>
      </c>
      <c r="H83" s="35">
        <f>SUM(I83:L83)</f>
        <v>861</v>
      </c>
      <c r="I83" s="35">
        <f>SUM(I33+I58+I79+I82)</f>
        <v>714</v>
      </c>
      <c r="J83" s="35">
        <f>SUM(J33+J58+J79+J82)</f>
        <v>66</v>
      </c>
      <c r="K83" s="35">
        <f>SUM(K33+K58+K79+K82)</f>
        <v>53</v>
      </c>
      <c r="L83" s="35">
        <f>SUM(L33+L58+L79+L82)</f>
        <v>28</v>
      </c>
      <c r="M83" s="35">
        <f>G83-H83</f>
        <v>289</v>
      </c>
      <c r="N83" s="35">
        <f>SUM(O83:S83)</f>
        <v>845</v>
      </c>
      <c r="O83" s="35">
        <f>SUM(O33+O58+O79+O82)</f>
        <v>392</v>
      </c>
      <c r="P83" s="35">
        <f>SUM(P33+P58+P79+P82)</f>
        <v>179</v>
      </c>
      <c r="Q83" s="35">
        <f>SUM(Q33+Q58+Q79+Q82)</f>
        <v>118</v>
      </c>
      <c r="R83" s="35">
        <f>SUM(R33+R58+R79+R82)</f>
        <v>106</v>
      </c>
      <c r="S83" s="35">
        <f>SUM(S33+S58+S79+S82)</f>
        <v>50</v>
      </c>
      <c r="T83" s="35">
        <f>G83-N83</f>
        <v>305</v>
      </c>
      <c r="U83" s="35">
        <f>SUM(U33+U58+U79+U82)</f>
        <v>787</v>
      </c>
      <c r="V83" s="35">
        <f>SUM(V33+V58+V79+V82)</f>
        <v>586</v>
      </c>
      <c r="W83" s="35">
        <f>G83-U83</f>
        <v>363</v>
      </c>
      <c r="X83" s="35">
        <f>SUM(X33+X58+X79+X82)</f>
        <v>122</v>
      </c>
      <c r="Y83" s="36">
        <f>U83/G83*100%</f>
        <v>0.68434782608695655</v>
      </c>
      <c r="Z83" s="36">
        <f>V83/G83*100%</f>
        <v>0.50956521739130434</v>
      </c>
    </row>
    <row r="84" spans="1:26" ht="26.25" customHeight="1" x14ac:dyDescent="0.25">
      <c r="C84" s="46" t="s">
        <v>36</v>
      </c>
      <c r="D84" s="46"/>
      <c r="E84" s="46"/>
      <c r="F84" s="46"/>
      <c r="I84" s="1" t="s">
        <v>32</v>
      </c>
    </row>
    <row r="85" spans="1:26" ht="27.75" customHeight="1" x14ac:dyDescent="0.25">
      <c r="C85" s="46" t="s">
        <v>37</v>
      </c>
      <c r="D85" s="46"/>
      <c r="E85" s="46"/>
      <c r="F85" s="46"/>
      <c r="I85" s="1" t="s">
        <v>32</v>
      </c>
    </row>
    <row r="88" spans="1:26" x14ac:dyDescent="0.25">
      <c r="C88" s="1" t="s">
        <v>34</v>
      </c>
    </row>
  </sheetData>
  <mergeCells count="103">
    <mergeCell ref="A80:A81"/>
    <mergeCell ref="B80:B81"/>
    <mergeCell ref="W60:W62"/>
    <mergeCell ref="H61:H62"/>
    <mergeCell ref="I61:L61"/>
    <mergeCell ref="N61:N62"/>
    <mergeCell ref="O61:S61"/>
    <mergeCell ref="X61:X62"/>
    <mergeCell ref="G59:G62"/>
    <mergeCell ref="H59:M59"/>
    <mergeCell ref="N59:T59"/>
    <mergeCell ref="U59:U62"/>
    <mergeCell ref="V59:V62"/>
    <mergeCell ref="D59:D62"/>
    <mergeCell ref="E59:F59"/>
    <mergeCell ref="W59:X59"/>
    <mergeCell ref="A64:A78"/>
    <mergeCell ref="B64:B69"/>
    <mergeCell ref="B70:C70"/>
    <mergeCell ref="B71:B77"/>
    <mergeCell ref="B78:C78"/>
    <mergeCell ref="Y59:Y62"/>
    <mergeCell ref="Z59:Z62"/>
    <mergeCell ref="E60:E62"/>
    <mergeCell ref="F60:F62"/>
    <mergeCell ref="H60:L60"/>
    <mergeCell ref="M60:M62"/>
    <mergeCell ref="N60:S60"/>
    <mergeCell ref="T60:T62"/>
    <mergeCell ref="B4:B8"/>
    <mergeCell ref="Z34:Z37"/>
    <mergeCell ref="E35:E37"/>
    <mergeCell ref="F35:F37"/>
    <mergeCell ref="H35:L35"/>
    <mergeCell ref="M35:M37"/>
    <mergeCell ref="N35:S35"/>
    <mergeCell ref="T35:T37"/>
    <mergeCell ref="W35:W37"/>
    <mergeCell ref="H36:H37"/>
    <mergeCell ref="I36:L36"/>
    <mergeCell ref="N36:N37"/>
    <mergeCell ref="O36:S36"/>
    <mergeCell ref="X36:X37"/>
    <mergeCell ref="A4:A8"/>
    <mergeCell ref="A1:Z1"/>
    <mergeCell ref="A2:Z2"/>
    <mergeCell ref="A34:A38"/>
    <mergeCell ref="B34:B38"/>
    <mergeCell ref="C34:C37"/>
    <mergeCell ref="D34:D37"/>
    <mergeCell ref="E34:F34"/>
    <mergeCell ref="G34:G37"/>
    <mergeCell ref="H34:M34"/>
    <mergeCell ref="N34:T34"/>
    <mergeCell ref="U34:U37"/>
    <mergeCell ref="V34:V37"/>
    <mergeCell ref="W34:X34"/>
    <mergeCell ref="Y34:Y37"/>
    <mergeCell ref="G4:G7"/>
    <mergeCell ref="C4:C7"/>
    <mergeCell ref="F5:F7"/>
    <mergeCell ref="Y4:Y7"/>
    <mergeCell ref="Z4:Z7"/>
    <mergeCell ref="A9:A32"/>
    <mergeCell ref="A33:C33"/>
    <mergeCell ref="A39:A57"/>
    <mergeCell ref="A58:C58"/>
    <mergeCell ref="A59:A63"/>
    <mergeCell ref="B59:B63"/>
    <mergeCell ref="C59:C62"/>
    <mergeCell ref="B24:B27"/>
    <mergeCell ref="B29:B31"/>
    <mergeCell ref="B23:C23"/>
    <mergeCell ref="B28:C28"/>
    <mergeCell ref="B32:C32"/>
    <mergeCell ref="B39:B49"/>
    <mergeCell ref="B50:C50"/>
    <mergeCell ref="B51:B56"/>
    <mergeCell ref="B57:C57"/>
    <mergeCell ref="C85:F85"/>
    <mergeCell ref="X6:X7"/>
    <mergeCell ref="T5:T7"/>
    <mergeCell ref="W5:W7"/>
    <mergeCell ref="H6:H7"/>
    <mergeCell ref="I6:L6"/>
    <mergeCell ref="N6:N7"/>
    <mergeCell ref="O6:S6"/>
    <mergeCell ref="U4:U7"/>
    <mergeCell ref="A79:C79"/>
    <mergeCell ref="A82:C82"/>
    <mergeCell ref="A83:C83"/>
    <mergeCell ref="E5:E7"/>
    <mergeCell ref="M5:M7"/>
    <mergeCell ref="V4:V7"/>
    <mergeCell ref="H4:M4"/>
    <mergeCell ref="N4:T4"/>
    <mergeCell ref="H5:L5"/>
    <mergeCell ref="W4:X4"/>
    <mergeCell ref="N5:S5"/>
    <mergeCell ref="D4:D7"/>
    <mergeCell ref="E4:F4"/>
    <mergeCell ref="C84:F84"/>
    <mergeCell ref="B9:B22"/>
  </mergeCells>
  <pageMargins left="0" right="0" top="0" bottom="0" header="0.31496062992125984" footer="0.31496062992125984"/>
  <pageSetup paperSize="296" scale="69" orientation="landscape" r:id="rId1"/>
  <rowBreaks count="3" manualBreakCount="3">
    <brk id="33" max="25" man="1"/>
    <brk id="58" max="25" man="1"/>
    <brk id="83" max="16383" man="1"/>
  </rowBreaks>
  <ignoredErrors>
    <ignoredError sqref="T32:T33 W32:W33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G11" sqref="G11"/>
    </sheetView>
  </sheetViews>
  <sheetFormatPr defaultRowHeight="15" x14ac:dyDescent="0.25"/>
  <cols>
    <col min="3" max="3" width="19.28515625" customWidth="1"/>
    <col min="4" max="4" width="14.42578125" customWidth="1"/>
    <col min="5" max="5" width="18.7109375" customWidth="1"/>
    <col min="6" max="6" width="17.7109375" customWidth="1"/>
    <col min="7" max="7" width="17.85546875" customWidth="1"/>
    <col min="8" max="8" width="19.42578125" customWidth="1"/>
  </cols>
  <sheetData>
    <row r="1" spans="1:8" ht="15.75" x14ac:dyDescent="0.25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1"/>
      <c r="B2" s="1"/>
      <c r="C2" s="1"/>
      <c r="D2" s="1"/>
      <c r="E2" s="1"/>
      <c r="F2" s="1"/>
      <c r="G2" s="1"/>
      <c r="H2" s="1"/>
    </row>
    <row r="3" spans="1:8" ht="15.75" x14ac:dyDescent="0.25">
      <c r="A3" s="1"/>
      <c r="B3" s="1"/>
      <c r="C3" s="1"/>
      <c r="D3" s="1"/>
      <c r="E3" s="1"/>
      <c r="F3" s="1"/>
      <c r="G3" s="1"/>
      <c r="H3" s="1"/>
    </row>
    <row r="4" spans="1:8" ht="30" customHeight="1" x14ac:dyDescent="0.25">
      <c r="A4" s="1"/>
      <c r="B4" s="81" t="s">
        <v>30</v>
      </c>
      <c r="C4" s="82"/>
      <c r="D4" s="82"/>
      <c r="E4" s="82"/>
      <c r="F4" s="82"/>
      <c r="G4" s="82"/>
      <c r="H4" s="82"/>
    </row>
    <row r="5" spans="1:8" ht="15.75" x14ac:dyDescent="0.25">
      <c r="A5" s="1"/>
      <c r="B5" s="1"/>
      <c r="C5" s="1"/>
      <c r="D5" s="1"/>
      <c r="E5" s="1"/>
      <c r="F5" s="1"/>
      <c r="G5" s="1"/>
      <c r="H5" s="1"/>
    </row>
    <row r="6" spans="1:8" ht="15.75" customHeight="1" x14ac:dyDescent="0.25">
      <c r="A6" s="1"/>
      <c r="B6" s="87" t="s">
        <v>0</v>
      </c>
      <c r="C6" s="87" t="s">
        <v>24</v>
      </c>
      <c r="D6" s="55" t="s">
        <v>25</v>
      </c>
      <c r="E6" s="55" t="s">
        <v>29</v>
      </c>
      <c r="F6" s="92" t="s">
        <v>28</v>
      </c>
      <c r="G6" s="84" t="s">
        <v>26</v>
      </c>
      <c r="H6" s="55" t="s">
        <v>27</v>
      </c>
    </row>
    <row r="7" spans="1:8" ht="15.75" customHeight="1" x14ac:dyDescent="0.25">
      <c r="A7" s="1"/>
      <c r="B7" s="88"/>
      <c r="C7" s="88"/>
      <c r="D7" s="83"/>
      <c r="E7" s="83"/>
      <c r="F7" s="93"/>
      <c r="G7" s="85"/>
      <c r="H7" s="83"/>
    </row>
    <row r="8" spans="1:8" ht="15.75" customHeight="1" x14ac:dyDescent="0.25">
      <c r="A8" s="1"/>
      <c r="B8" s="88"/>
      <c r="C8" s="90"/>
      <c r="D8" s="83"/>
      <c r="E8" s="83"/>
      <c r="F8" s="90"/>
      <c r="G8" s="85"/>
      <c r="H8" s="83"/>
    </row>
    <row r="9" spans="1:8" ht="15.75" x14ac:dyDescent="0.25">
      <c r="A9" s="1"/>
      <c r="B9" s="89"/>
      <c r="C9" s="91"/>
      <c r="D9" s="83"/>
      <c r="E9" s="83"/>
      <c r="F9" s="91"/>
      <c r="G9" s="86"/>
      <c r="H9" s="83"/>
    </row>
    <row r="10" spans="1:8" ht="15.75" x14ac:dyDescent="0.25">
      <c r="A10" s="1"/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</row>
    <row r="11" spans="1:8" ht="15.75" x14ac:dyDescent="0.25">
      <c r="A11" s="1"/>
      <c r="B11" s="2"/>
      <c r="C11" s="2"/>
      <c r="D11" s="2"/>
      <c r="E11" s="2"/>
      <c r="F11" s="2"/>
      <c r="G11" s="2"/>
      <c r="H11" s="2"/>
    </row>
    <row r="12" spans="1:8" ht="15.75" x14ac:dyDescent="0.25">
      <c r="A12" s="1"/>
      <c r="B12" s="2"/>
      <c r="C12" s="2"/>
      <c r="D12" s="2"/>
      <c r="E12" s="2"/>
      <c r="F12" s="2"/>
      <c r="G12" s="2"/>
      <c r="H12" s="2"/>
    </row>
    <row r="13" spans="1:8" ht="15.75" x14ac:dyDescent="0.25">
      <c r="A13" s="1"/>
      <c r="B13" s="2"/>
      <c r="C13" s="2"/>
      <c r="D13" s="2"/>
      <c r="E13" s="2"/>
      <c r="F13" s="2"/>
      <c r="G13" s="2"/>
      <c r="H13" s="2"/>
    </row>
    <row r="14" spans="1:8" ht="15.75" x14ac:dyDescent="0.25">
      <c r="A14" s="1"/>
      <c r="B14" s="2"/>
      <c r="C14" s="2"/>
      <c r="D14" s="2"/>
      <c r="E14" s="2"/>
      <c r="F14" s="2"/>
      <c r="G14" s="2"/>
      <c r="H14" s="2"/>
    </row>
    <row r="15" spans="1:8" ht="15.75" x14ac:dyDescent="0.25">
      <c r="A15" s="1"/>
      <c r="B15" s="2"/>
      <c r="C15" s="2"/>
      <c r="D15" s="2"/>
      <c r="E15" s="2"/>
      <c r="F15" s="2"/>
      <c r="G15" s="2"/>
      <c r="H15" s="2"/>
    </row>
    <row r="16" spans="1:8" ht="15.75" x14ac:dyDescent="0.25">
      <c r="A16" s="1"/>
      <c r="B16" s="1"/>
      <c r="C16" s="1"/>
      <c r="D16" s="1"/>
      <c r="E16" s="1"/>
      <c r="F16" s="1"/>
      <c r="G16" s="1"/>
      <c r="H16" s="1"/>
    </row>
    <row r="17" spans="1:8" ht="15.75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B18" t="s">
        <v>31</v>
      </c>
      <c r="E18" t="s">
        <v>33</v>
      </c>
      <c r="H18" t="s">
        <v>32</v>
      </c>
    </row>
    <row r="19" spans="1:8" x14ac:dyDescent="0.25">
      <c r="B19" t="s">
        <v>35</v>
      </c>
      <c r="E19" t="s">
        <v>33</v>
      </c>
      <c r="H19" t="s">
        <v>32</v>
      </c>
    </row>
    <row r="23" spans="1:8" x14ac:dyDescent="0.25">
      <c r="B23" t="s">
        <v>34</v>
      </c>
    </row>
  </sheetData>
  <mergeCells count="8">
    <mergeCell ref="B4:H4"/>
    <mergeCell ref="D6:D9"/>
    <mergeCell ref="E6:E9"/>
    <mergeCell ref="G6:G9"/>
    <mergeCell ref="H6:H9"/>
    <mergeCell ref="B6:B9"/>
    <mergeCell ref="C6:C9"/>
    <mergeCell ref="F6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ИТОГИ промежут аттестац зима</vt:lpstr>
      <vt:lpstr>Сохранность контингента</vt:lpstr>
      <vt:lpstr>'ИТОГИ промежут аттестац зима'!Область_печати</vt:lpstr>
    </vt:vector>
  </TitlesOfParts>
  <Company>Российский государственный университет правосудия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Соловьева Анастасия Игоревна</dc:creator>
  <cp:lastModifiedBy>Специалист</cp:lastModifiedBy>
  <cp:lastPrinted>2022-03-10T10:03:09Z</cp:lastPrinted>
  <dcterms:created xsi:type="dcterms:W3CDTF">2020-09-23T07:02:01Z</dcterms:created>
  <dcterms:modified xsi:type="dcterms:W3CDTF">2022-05-06T09:11:21Z</dcterms:modified>
</cp:coreProperties>
</file>